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7110" activeTab="2"/>
  </bookViews>
  <sheets>
    <sheet name="全国彩票销售情况" sheetId="1" r:id="rId1"/>
    <sheet name="分类型彩票销售情况" sheetId="2" r:id="rId2"/>
    <sheet name="各地区彩票销售情况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N15" i="1"/>
  <c r="M15"/>
  <c r="L15"/>
  <c r="H39" i="3" l="1"/>
  <c r="I39" s="1"/>
  <c r="F39"/>
  <c r="G39" s="1"/>
  <c r="D39"/>
  <c r="L38"/>
  <c r="M38" s="1"/>
  <c r="J38"/>
  <c r="K38" s="1"/>
  <c r="I38"/>
  <c r="G38"/>
  <c r="E38"/>
  <c r="C38"/>
  <c r="L37"/>
  <c r="M37" s="1"/>
  <c r="J37"/>
  <c r="K37" s="1"/>
  <c r="I37"/>
  <c r="G37"/>
  <c r="E37"/>
  <c r="C37"/>
  <c r="L36"/>
  <c r="M36" s="1"/>
  <c r="J36"/>
  <c r="K36" s="1"/>
  <c r="I36"/>
  <c r="G36"/>
  <c r="E36"/>
  <c r="C36"/>
  <c r="L35"/>
  <c r="M35" s="1"/>
  <c r="J35"/>
  <c r="K35" s="1"/>
  <c r="I35"/>
  <c r="G35"/>
  <c r="E35"/>
  <c r="C35"/>
  <c r="L34"/>
  <c r="M34" s="1"/>
  <c r="J34"/>
  <c r="K34" s="1"/>
  <c r="I34"/>
  <c r="G34"/>
  <c r="E34"/>
  <c r="C34"/>
  <c r="L33"/>
  <c r="M33" s="1"/>
  <c r="J33"/>
  <c r="K33" s="1"/>
  <c r="I33"/>
  <c r="G33"/>
  <c r="E33"/>
  <c r="C33"/>
  <c r="L32"/>
  <c r="M32" s="1"/>
  <c r="J32"/>
  <c r="K32" s="1"/>
  <c r="I32"/>
  <c r="G32"/>
  <c r="E32"/>
  <c r="C32"/>
  <c r="L31"/>
  <c r="M31" s="1"/>
  <c r="J31"/>
  <c r="K31" s="1"/>
  <c r="I31"/>
  <c r="G31"/>
  <c r="E31"/>
  <c r="C31"/>
  <c r="L30"/>
  <c r="M30" s="1"/>
  <c r="J30"/>
  <c r="K30" s="1"/>
  <c r="I30"/>
  <c r="G30"/>
  <c r="E30"/>
  <c r="C30"/>
  <c r="L29"/>
  <c r="M29" s="1"/>
  <c r="J29"/>
  <c r="K29" s="1"/>
  <c r="I29"/>
  <c r="G29"/>
  <c r="E29"/>
  <c r="C29"/>
  <c r="L28"/>
  <c r="M28" s="1"/>
  <c r="J28"/>
  <c r="K28" s="1"/>
  <c r="I28"/>
  <c r="G28"/>
  <c r="E28"/>
  <c r="C28"/>
  <c r="L27"/>
  <c r="M27" s="1"/>
  <c r="J27"/>
  <c r="K27" s="1"/>
  <c r="I27"/>
  <c r="G27"/>
  <c r="E27"/>
  <c r="C27"/>
  <c r="L26"/>
  <c r="M26" s="1"/>
  <c r="J26"/>
  <c r="K26" s="1"/>
  <c r="I26"/>
  <c r="G26"/>
  <c r="E26"/>
  <c r="C26"/>
  <c r="L25"/>
  <c r="M25" s="1"/>
  <c r="J25"/>
  <c r="K25" s="1"/>
  <c r="I25"/>
  <c r="G25"/>
  <c r="E25"/>
  <c r="C25"/>
  <c r="L24"/>
  <c r="M24" s="1"/>
  <c r="J24"/>
  <c r="K24" s="1"/>
  <c r="I24"/>
  <c r="G24"/>
  <c r="E24"/>
  <c r="C24"/>
  <c r="L23"/>
  <c r="M23" s="1"/>
  <c r="J23"/>
  <c r="K23" s="1"/>
  <c r="I23"/>
  <c r="G23"/>
  <c r="E23"/>
  <c r="C23"/>
  <c r="L22"/>
  <c r="M22" s="1"/>
  <c r="J22"/>
  <c r="K22" s="1"/>
  <c r="I22"/>
  <c r="G22"/>
  <c r="E22"/>
  <c r="C22"/>
  <c r="B22"/>
  <c r="B39" s="1"/>
  <c r="M21"/>
  <c r="L21"/>
  <c r="K21"/>
  <c r="J21"/>
  <c r="I21"/>
  <c r="G21"/>
  <c r="E21"/>
  <c r="C21"/>
  <c r="M20"/>
  <c r="L20"/>
  <c r="K20"/>
  <c r="J20"/>
  <c r="I20"/>
  <c r="G20"/>
  <c r="E20"/>
  <c r="C20"/>
  <c r="M19"/>
  <c r="L19"/>
  <c r="K19"/>
  <c r="J19"/>
  <c r="I19"/>
  <c r="G19"/>
  <c r="E19"/>
  <c r="C19"/>
  <c r="M18"/>
  <c r="L18"/>
  <c r="J18"/>
  <c r="K18" s="1"/>
  <c r="I18"/>
  <c r="G18"/>
  <c r="E18"/>
  <c r="C18"/>
  <c r="M17"/>
  <c r="L17"/>
  <c r="J17"/>
  <c r="K17" s="1"/>
  <c r="I17"/>
  <c r="G17"/>
  <c r="E17"/>
  <c r="C17"/>
  <c r="M16"/>
  <c r="L16"/>
  <c r="J16"/>
  <c r="K16" s="1"/>
  <c r="I16"/>
  <c r="G16"/>
  <c r="E16"/>
  <c r="C16"/>
  <c r="M15"/>
  <c r="L15"/>
  <c r="J15"/>
  <c r="K15" s="1"/>
  <c r="I15"/>
  <c r="G15"/>
  <c r="E15"/>
  <c r="C15"/>
  <c r="M14"/>
  <c r="L14"/>
  <c r="J14"/>
  <c r="K14" s="1"/>
  <c r="I14"/>
  <c r="G14"/>
  <c r="E14"/>
  <c r="C14"/>
  <c r="M13"/>
  <c r="L13"/>
  <c r="J13"/>
  <c r="K13" s="1"/>
  <c r="I13"/>
  <c r="G13"/>
  <c r="E13"/>
  <c r="C13"/>
  <c r="M12"/>
  <c r="L12"/>
  <c r="J12"/>
  <c r="K12" s="1"/>
  <c r="I12"/>
  <c r="G12"/>
  <c r="E12"/>
  <c r="C12"/>
  <c r="M11"/>
  <c r="L11"/>
  <c r="J11"/>
  <c r="K11" s="1"/>
  <c r="I11"/>
  <c r="G11"/>
  <c r="E11"/>
  <c r="C11"/>
  <c r="M10"/>
  <c r="L10"/>
  <c r="J10"/>
  <c r="K10" s="1"/>
  <c r="I10"/>
  <c r="G10"/>
  <c r="E10"/>
  <c r="C10"/>
  <c r="M9"/>
  <c r="L9"/>
  <c r="J9"/>
  <c r="K9" s="1"/>
  <c r="I9"/>
  <c r="G9"/>
  <c r="E9"/>
  <c r="C9"/>
  <c r="M8"/>
  <c r="L8"/>
  <c r="J8"/>
  <c r="K8" s="1"/>
  <c r="I8"/>
  <c r="G8"/>
  <c r="E8"/>
  <c r="C8"/>
  <c r="L39" l="1"/>
  <c r="M39" s="1"/>
  <c r="J39"/>
  <c r="K39" s="1"/>
  <c r="C39"/>
  <c r="E39"/>
  <c r="G15" i="1"/>
  <c r="F15"/>
  <c r="M14" l="1"/>
  <c r="L14"/>
  <c r="N14"/>
  <c r="N18"/>
  <c r="L18"/>
  <c r="K18"/>
  <c r="J18"/>
  <c r="I18"/>
  <c r="H18"/>
  <c r="F18"/>
  <c r="E18"/>
  <c r="D18"/>
  <c r="C18"/>
  <c r="B18"/>
  <c r="G14"/>
  <c r="F14"/>
  <c r="N13"/>
  <c r="M13"/>
  <c r="L13"/>
  <c r="G13"/>
  <c r="F13"/>
  <c r="N12"/>
  <c r="M12"/>
  <c r="L12"/>
  <c r="G12"/>
  <c r="F12"/>
  <c r="N11"/>
  <c r="M11"/>
  <c r="L11"/>
  <c r="G11"/>
  <c r="F11"/>
  <c r="N10"/>
  <c r="M10"/>
  <c r="L10"/>
  <c r="G10"/>
  <c r="F10"/>
  <c r="N9"/>
  <c r="M9"/>
  <c r="L9"/>
  <c r="G9"/>
  <c r="F9"/>
  <c r="N8"/>
  <c r="M8"/>
  <c r="L8"/>
  <c r="G8"/>
  <c r="F8"/>
  <c r="N7"/>
  <c r="M7"/>
  <c r="L7"/>
  <c r="G7"/>
  <c r="F7"/>
  <c r="N6"/>
  <c r="M6"/>
  <c r="L6"/>
  <c r="G6"/>
  <c r="F6"/>
</calcChain>
</file>

<file path=xl/sharedStrings.xml><?xml version="1.0" encoding="utf-8"?>
<sst xmlns="http://schemas.openxmlformats.org/spreadsheetml/2006/main" count="126" uniqueCount="95">
  <si>
    <t>附件1：</t>
  </si>
  <si>
    <r>
      <rPr>
        <sz val="10"/>
        <rFont val="Times New Roman"/>
      </rPr>
      <t xml:space="preserve"> </t>
    </r>
    <r>
      <rPr>
        <sz val="10"/>
        <rFont val="宋体"/>
        <charset val="134"/>
      </rPr>
      <t>单位：亿元</t>
    </r>
  </si>
  <si>
    <r>
      <rPr>
        <sz val="10"/>
        <rFont val="宋体"/>
        <charset val="134"/>
      </rPr>
      <t>月</t>
    </r>
    <r>
      <rPr>
        <sz val="10"/>
        <rFont val="Times New Roman"/>
      </rPr>
      <t xml:space="preserve">    </t>
    </r>
    <r>
      <rPr>
        <sz val="10"/>
        <rFont val="宋体"/>
        <charset val="134"/>
      </rPr>
      <t>份</t>
    </r>
  </si>
  <si>
    <t>福利彩票</t>
  </si>
  <si>
    <t xml:space="preserve">    体育彩票</t>
  </si>
  <si>
    <r>
      <rPr>
        <sz val="10"/>
        <rFont val="宋体"/>
        <charset val="134"/>
      </rPr>
      <t>合</t>
    </r>
    <r>
      <rPr>
        <sz val="10"/>
        <rFont val="Times New Roman"/>
      </rPr>
      <t xml:space="preserve">    </t>
    </r>
    <r>
      <rPr>
        <sz val="10"/>
        <rFont val="宋体"/>
        <charset val="134"/>
      </rPr>
      <t>计</t>
    </r>
  </si>
  <si>
    <t>乐透数字型</t>
  </si>
  <si>
    <t>即开型</t>
  </si>
  <si>
    <t>视频型</t>
  </si>
  <si>
    <t>基诺型</t>
  </si>
  <si>
    <r>
      <rPr>
        <sz val="10"/>
        <rFont val="宋体"/>
        <charset val="134"/>
      </rPr>
      <t>小</t>
    </r>
    <r>
      <rPr>
        <sz val="10"/>
        <rFont val="Times New Roman"/>
      </rPr>
      <t xml:space="preserve">    </t>
    </r>
    <r>
      <rPr>
        <sz val="10"/>
        <rFont val="宋体"/>
        <charset val="134"/>
      </rPr>
      <t>计</t>
    </r>
  </si>
  <si>
    <t>1至本月累计</t>
  </si>
  <si>
    <t>竞猜型</t>
  </si>
  <si>
    <r>
      <rPr>
        <sz val="10"/>
        <rFont val="Times New Roman"/>
      </rPr>
      <t xml:space="preserve">1    </t>
    </r>
    <r>
      <rPr>
        <sz val="10"/>
        <rFont val="宋体"/>
        <charset val="134"/>
      </rPr>
      <t>月</t>
    </r>
  </si>
  <si>
    <r>
      <rPr>
        <sz val="10"/>
        <rFont val="Times New Roman"/>
      </rPr>
      <t xml:space="preserve">2     </t>
    </r>
    <r>
      <rPr>
        <sz val="10"/>
        <rFont val="宋体"/>
        <charset val="134"/>
      </rPr>
      <t>月</t>
    </r>
  </si>
  <si>
    <r>
      <rPr>
        <sz val="10"/>
        <rFont val="Times New Roman"/>
      </rPr>
      <t xml:space="preserve">3     </t>
    </r>
    <r>
      <rPr>
        <sz val="10"/>
        <rFont val="宋体"/>
        <charset val="134"/>
      </rPr>
      <t>月</t>
    </r>
  </si>
  <si>
    <r>
      <rPr>
        <sz val="10"/>
        <rFont val="Times New Roman"/>
      </rPr>
      <t xml:space="preserve">4    </t>
    </r>
    <r>
      <rPr>
        <sz val="10"/>
        <rFont val="宋体"/>
        <charset val="134"/>
      </rPr>
      <t>月</t>
    </r>
  </si>
  <si>
    <r>
      <rPr>
        <sz val="10"/>
        <rFont val="Times New Roman"/>
      </rPr>
      <t xml:space="preserve">5    </t>
    </r>
    <r>
      <rPr>
        <sz val="10"/>
        <rFont val="宋体"/>
        <charset val="134"/>
      </rPr>
      <t>月</t>
    </r>
  </si>
  <si>
    <r>
      <rPr>
        <sz val="10"/>
        <rFont val="Times New Roman"/>
      </rPr>
      <t xml:space="preserve">6    </t>
    </r>
    <r>
      <rPr>
        <sz val="10"/>
        <rFont val="宋体"/>
        <charset val="134"/>
      </rPr>
      <t>月</t>
    </r>
  </si>
  <si>
    <r>
      <rPr>
        <sz val="10"/>
        <rFont val="Times New Roman"/>
      </rPr>
      <t xml:space="preserve">7    </t>
    </r>
    <r>
      <rPr>
        <sz val="10"/>
        <rFont val="宋体"/>
        <charset val="134"/>
      </rPr>
      <t>月</t>
    </r>
  </si>
  <si>
    <r>
      <rPr>
        <sz val="10"/>
        <rFont val="Times New Roman"/>
      </rPr>
      <t xml:space="preserve">8    </t>
    </r>
    <r>
      <rPr>
        <sz val="10"/>
        <rFont val="宋体"/>
        <charset val="134"/>
      </rPr>
      <t>月</t>
    </r>
  </si>
  <si>
    <r>
      <rPr>
        <sz val="10"/>
        <rFont val="Times New Roman"/>
      </rPr>
      <t xml:space="preserve">9    </t>
    </r>
    <r>
      <rPr>
        <sz val="10"/>
        <rFont val="宋体"/>
        <charset val="134"/>
      </rPr>
      <t>月</t>
    </r>
  </si>
  <si>
    <r>
      <rPr>
        <sz val="10"/>
        <rFont val="Times New Roman"/>
      </rPr>
      <t xml:space="preserve">10    </t>
    </r>
    <r>
      <rPr>
        <sz val="10"/>
        <rFont val="宋体"/>
        <charset val="134"/>
      </rPr>
      <t>月</t>
    </r>
  </si>
  <si>
    <r>
      <rPr>
        <sz val="10"/>
        <rFont val="Times New Roman"/>
      </rPr>
      <t xml:space="preserve">11    </t>
    </r>
    <r>
      <rPr>
        <sz val="10"/>
        <rFont val="宋体"/>
        <charset val="134"/>
      </rPr>
      <t>月</t>
    </r>
  </si>
  <si>
    <r>
      <rPr>
        <sz val="10"/>
        <rFont val="Times New Roman"/>
      </rPr>
      <t xml:space="preserve">12    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</si>
  <si>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总</t>
    </r>
    <r>
      <rPr>
        <sz val="10"/>
        <rFont val="Times New Roman"/>
      </rPr>
      <t xml:space="preserve">    </t>
    </r>
    <r>
      <rPr>
        <sz val="10"/>
        <rFont val="宋体"/>
        <charset val="134"/>
      </rPr>
      <t>计</t>
    </r>
  </si>
  <si>
    <t>-</t>
  </si>
  <si>
    <t>附件2：</t>
  </si>
  <si>
    <t xml:space="preserve"> 单位：亿元</t>
  </si>
  <si>
    <t>类型</t>
  </si>
  <si>
    <t>本月</t>
  </si>
  <si>
    <t>本年累计</t>
  </si>
  <si>
    <t>上年销售额</t>
  </si>
  <si>
    <t>同比增长(%)</t>
  </si>
  <si>
    <t>环比增长(%)</t>
  </si>
  <si>
    <t>本年销售额</t>
  </si>
  <si>
    <t xml:space="preserve">    （一）乐透数字型</t>
  </si>
  <si>
    <t xml:space="preserve">    （二）即开型</t>
  </si>
  <si>
    <t xml:space="preserve">    （三）视频型</t>
  </si>
  <si>
    <t xml:space="preserve">    （四）基诺型</t>
  </si>
  <si>
    <r>
      <rPr>
        <sz val="12"/>
        <rFont val="宋体"/>
        <charset val="134"/>
      </rPr>
      <t>附件</t>
    </r>
    <r>
      <rPr>
        <sz val="12"/>
        <rFont val="Times New Roman"/>
      </rPr>
      <t>3</t>
    </r>
  </si>
  <si>
    <t>单位：万元</t>
  </si>
  <si>
    <t>地区</t>
  </si>
  <si>
    <t>体育彩票</t>
  </si>
  <si>
    <t>销售合计</t>
  </si>
  <si>
    <t>销售额</t>
  </si>
  <si>
    <t>比上年同</t>
  </si>
  <si>
    <t>期增长%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</si>
  <si>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</si>
  <si>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</si>
  <si>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</si>
  <si>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</si>
  <si>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</si>
  <si>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</si>
  <si>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</si>
  <si>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</si>
  <si>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</si>
  <si>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</si>
  <si>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</si>
  <si>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</si>
  <si>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</si>
  <si>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</si>
  <si>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</si>
  <si>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</si>
  <si>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</si>
  <si>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</si>
  <si>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</si>
  <si>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</si>
  <si>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</si>
  <si>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</si>
  <si>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</si>
  <si>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</si>
  <si>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</si>
  <si>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</si>
  <si>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</si>
  <si>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</si>
  <si>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</si>
  <si>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</si>
  <si>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</si>
  <si>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总计</t>
  </si>
  <si>
    <r>
      <t xml:space="preserve">    </t>
    </r>
    <r>
      <rPr>
        <b/>
        <sz val="10"/>
        <rFont val="宋体"/>
        <charset val="134"/>
      </rPr>
      <t>一、福利彩票</t>
    </r>
  </si>
  <si>
    <r>
      <t xml:space="preserve">    </t>
    </r>
    <r>
      <rPr>
        <b/>
        <sz val="10"/>
        <rFont val="宋体"/>
        <charset val="134"/>
      </rPr>
      <t>二、体育彩票</t>
    </r>
  </si>
  <si>
    <r>
      <t xml:space="preserve">         </t>
    </r>
    <r>
      <rPr>
        <sz val="10"/>
        <rFont val="宋体"/>
        <charset val="134"/>
      </rPr>
      <t>（一）乐透数字型</t>
    </r>
  </si>
  <si>
    <r>
      <t xml:space="preserve">         </t>
    </r>
    <r>
      <rPr>
        <sz val="10"/>
        <rFont val="宋体"/>
        <charset val="134"/>
      </rPr>
      <t>（二）竞猜型</t>
    </r>
  </si>
  <si>
    <r>
      <t xml:space="preserve">         </t>
    </r>
    <r>
      <rPr>
        <sz val="10"/>
        <rFont val="宋体"/>
        <charset val="134"/>
      </rPr>
      <t>（三）即开型</t>
    </r>
  </si>
  <si>
    <r>
      <t xml:space="preserve">         </t>
    </r>
    <r>
      <rPr>
        <sz val="10"/>
        <rFont val="宋体"/>
        <charset val="134"/>
      </rPr>
      <t>（四）视频型</t>
    </r>
  </si>
  <si>
    <r>
      <t xml:space="preserve">    </t>
    </r>
    <r>
      <rPr>
        <b/>
        <sz val="10"/>
        <rFont val="宋体"/>
        <charset val="134"/>
      </rPr>
      <t>三、合计</t>
    </r>
  </si>
  <si>
    <r>
      <t xml:space="preserve">          </t>
    </r>
    <r>
      <rPr>
        <sz val="10"/>
        <rFont val="宋体"/>
        <charset val="134"/>
      </rPr>
      <t>（一）乐透数字型</t>
    </r>
  </si>
  <si>
    <r>
      <t xml:space="preserve">          </t>
    </r>
    <r>
      <rPr>
        <sz val="10"/>
        <rFont val="宋体"/>
        <charset val="134"/>
      </rPr>
      <t>（二）竞猜型</t>
    </r>
  </si>
  <si>
    <r>
      <t xml:space="preserve">          </t>
    </r>
    <r>
      <rPr>
        <sz val="10"/>
        <rFont val="宋体"/>
        <charset val="134"/>
      </rPr>
      <t>（三）即开型</t>
    </r>
  </si>
  <si>
    <r>
      <t xml:space="preserve">          </t>
    </r>
    <r>
      <rPr>
        <sz val="10"/>
        <rFont val="宋体"/>
        <charset val="134"/>
      </rPr>
      <t>（四）视频型</t>
    </r>
  </si>
  <si>
    <r>
      <t xml:space="preserve">          </t>
    </r>
    <r>
      <rPr>
        <sz val="10"/>
        <rFont val="宋体"/>
        <charset val="134"/>
      </rPr>
      <t>（五）基诺型</t>
    </r>
  </si>
  <si>
    <t xml:space="preserve">      2020年10月全国各地区彩票销售情况表</t>
    <phoneticPr fontId="14" type="noConversion"/>
  </si>
  <si>
    <r>
      <t xml:space="preserve">  2020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10</t>
    </r>
    <r>
      <rPr>
        <sz val="16"/>
        <rFont val="黑体"/>
        <family val="3"/>
        <charset val="134"/>
      </rPr>
      <t>月全国各类型彩票销售情况表</t>
    </r>
    <phoneticPr fontId="17" type="noConversion"/>
  </si>
  <si>
    <r>
      <t>2020</t>
    </r>
    <r>
      <rPr>
        <sz val="16"/>
        <rFont val="黑体"/>
        <family val="3"/>
        <charset val="134"/>
      </rPr>
      <t>年</t>
    </r>
    <r>
      <rPr>
        <sz val="16"/>
        <rFont val="Times New Roman"/>
      </rPr>
      <t>10</t>
    </r>
    <r>
      <rPr>
        <sz val="16"/>
        <rFont val="黑体"/>
        <family val="3"/>
        <charset val="134"/>
      </rPr>
      <t>月全国彩票销售情况表</t>
    </r>
    <phoneticPr fontId="13" type="noConversion"/>
  </si>
</sst>
</file>

<file path=xl/styles.xml><?xml version="1.0" encoding="utf-8"?>
<styleSheet xmlns="http://schemas.openxmlformats.org/spreadsheetml/2006/main">
  <numFmts count="8">
    <numFmt numFmtId="176" formatCode="0.0_ "/>
    <numFmt numFmtId="177" formatCode="0.00_ "/>
    <numFmt numFmtId="178" formatCode="0.0000%"/>
    <numFmt numFmtId="179" formatCode="0.00_);[Red]\(0.00\)"/>
    <numFmt numFmtId="180" formatCode="0.0000_);[Red]\(0.0000\)"/>
    <numFmt numFmtId="181" formatCode="0.0%"/>
    <numFmt numFmtId="182" formatCode="0.00_ ;[Red]\-0.00\ "/>
    <numFmt numFmtId="183" formatCode="0.000000000_);[Red]\(0.000000000\)"/>
  </numFmts>
  <fonts count="22">
    <font>
      <sz val="11"/>
      <color theme="1"/>
      <name val="宋体"/>
      <charset val="134"/>
      <scheme val="minor"/>
    </font>
    <font>
      <sz val="12"/>
      <name val="Times New Roman"/>
    </font>
    <font>
      <sz val="14"/>
      <name val="Times New Roman"/>
    </font>
    <font>
      <sz val="14"/>
      <name val="黑体"/>
      <charset val="134"/>
    </font>
    <font>
      <sz val="11"/>
      <name val="Times New Roman"/>
    </font>
    <font>
      <sz val="10"/>
      <name val="宋体"/>
      <charset val="134"/>
    </font>
    <font>
      <sz val="10"/>
      <name val="Times New Roman"/>
    </font>
    <font>
      <sz val="11"/>
      <name val="仿宋_GB2312"/>
      <charset val="134"/>
    </font>
    <font>
      <sz val="12"/>
      <name val="宋体"/>
      <charset val="134"/>
    </font>
    <font>
      <sz val="16"/>
      <name val="Times New Roman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6"/>
      <name val="黑体"/>
      <family val="3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6"/>
      <name val="Times New Roman"/>
      <family val="1"/>
    </font>
    <font>
      <sz val="14"/>
      <name val="黑体"/>
      <family val="3"/>
      <charset val="134"/>
    </font>
    <font>
      <sz val="9"/>
      <name val="宋体"/>
      <charset val="134"/>
    </font>
    <font>
      <sz val="10"/>
      <name val="黑体"/>
      <family val="3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179" fontId="10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177" fontId="2" fillId="0" borderId="0" xfId="0" applyNumberFormat="1" applyFont="1" applyFill="1" applyBorder="1" applyAlignment="1"/>
    <xf numFmtId="176" fontId="2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left"/>
    </xf>
    <xf numFmtId="177" fontId="4" fillId="0" borderId="0" xfId="0" applyNumberFormat="1" applyFont="1" applyFill="1" applyBorder="1" applyAlignment="1">
      <alignment horizontal="left"/>
    </xf>
    <xf numFmtId="176" fontId="4" fillId="0" borderId="0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0" fontId="5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82" fontId="8" fillId="0" borderId="0" xfId="0" applyNumberFormat="1" applyFont="1" applyFill="1" applyBorder="1" applyAlignment="1">
      <alignment vertical="center"/>
    </xf>
    <xf numFmtId="180" fontId="8" fillId="0" borderId="0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2" fontId="8" fillId="0" borderId="0" xfId="0" applyNumberFormat="1" applyFont="1" applyFill="1" applyBorder="1" applyAlignment="1">
      <alignment vertical="center"/>
    </xf>
    <xf numFmtId="183" fontId="8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0" fillId="0" borderId="0" xfId="0" applyFill="1">
      <alignment vertical="center"/>
    </xf>
    <xf numFmtId="0" fontId="18" fillId="0" borderId="6" xfId="0" applyFont="1" applyFill="1" applyBorder="1" applyAlignment="1">
      <alignment horizontal="center" vertical="center"/>
    </xf>
    <xf numFmtId="10" fontId="18" fillId="0" borderId="6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6" fontId="21" fillId="0" borderId="4" xfId="0" applyNumberFormat="1" applyFont="1" applyFill="1" applyBorder="1" applyAlignment="1">
      <alignment horizontal="center" vertical="center"/>
    </xf>
    <xf numFmtId="176" fontId="21" fillId="0" borderId="5" xfId="0" applyNumberFormat="1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/>
    </xf>
    <xf numFmtId="177" fontId="21" fillId="0" borderId="4" xfId="0" applyNumberFormat="1" applyFont="1" applyFill="1" applyBorder="1" applyAlignment="1">
      <alignment horizontal="center" vertical="center"/>
    </xf>
    <xf numFmtId="177" fontId="21" fillId="0" borderId="5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</cellXfs>
  <cellStyles count="2">
    <cellStyle name="常规" xfId="0" builtinId="0"/>
    <cellStyle name="千位分隔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计算"/>
      <sheetName val="与19年同期销量比较"/>
    </sheetNames>
    <sheetDataSet>
      <sheetData sheetId="0" refreshError="1"/>
      <sheetData sheetId="1">
        <row r="7">
          <cell r="B7">
            <v>26425.359199999999</v>
          </cell>
          <cell r="D7">
            <v>321681.38760000002</v>
          </cell>
          <cell r="F7">
            <v>46683.4182</v>
          </cell>
          <cell r="H7">
            <v>597097.36800000002</v>
          </cell>
          <cell r="J7">
            <v>73108.777400000006</v>
          </cell>
          <cell r="L7">
            <v>918778.75560000003</v>
          </cell>
        </row>
        <row r="8">
          <cell r="B8">
            <v>21019.667047999999</v>
          </cell>
          <cell r="D8">
            <v>271432.85435600003</v>
          </cell>
          <cell r="F8">
            <v>21174.483800000002</v>
          </cell>
          <cell r="H8">
            <v>266659.56650000002</v>
          </cell>
          <cell r="J8">
            <v>42194.150847999997</v>
          </cell>
          <cell r="L8">
            <v>538092.42085600004</v>
          </cell>
        </row>
        <row r="9">
          <cell r="B9">
            <v>33820.261094000001</v>
          </cell>
          <cell r="D9">
            <v>440626.91073300003</v>
          </cell>
          <cell r="F9">
            <v>65294.665699999998</v>
          </cell>
          <cell r="H9">
            <v>811679.46409999998</v>
          </cell>
          <cell r="J9">
            <v>99114.926793999999</v>
          </cell>
          <cell r="L9">
            <v>1252306.3748329999</v>
          </cell>
        </row>
        <row r="10">
          <cell r="B10">
            <v>21898.766799000001</v>
          </cell>
          <cell r="D10">
            <v>270554.58882200002</v>
          </cell>
          <cell r="F10">
            <v>17923.712200000002</v>
          </cell>
          <cell r="H10">
            <v>245541.21890000001</v>
          </cell>
          <cell r="J10">
            <v>39822.478998999999</v>
          </cell>
          <cell r="L10">
            <v>516095.807722</v>
          </cell>
        </row>
        <row r="11">
          <cell r="B11">
            <v>23693.596286</v>
          </cell>
          <cell r="D11">
            <v>347991.24279599998</v>
          </cell>
          <cell r="F11">
            <v>34185.714899999999</v>
          </cell>
          <cell r="H11">
            <v>477230.84379999997</v>
          </cell>
          <cell r="J11">
            <v>57879.311185999999</v>
          </cell>
          <cell r="L11">
            <v>825222.08659600001</v>
          </cell>
        </row>
        <row r="12">
          <cell r="B12">
            <v>55841.291191999997</v>
          </cell>
          <cell r="D12">
            <v>730496.10931800003</v>
          </cell>
          <cell r="F12">
            <v>36068.246800000001</v>
          </cell>
          <cell r="H12">
            <v>480132.98330000002</v>
          </cell>
          <cell r="J12">
            <v>91909.537991999998</v>
          </cell>
          <cell r="L12">
            <v>1210629.092618</v>
          </cell>
        </row>
        <row r="13">
          <cell r="B13">
            <v>15274.055826</v>
          </cell>
          <cell r="D13">
            <v>213518.16835699999</v>
          </cell>
          <cell r="F13">
            <v>23855.419600000001</v>
          </cell>
          <cell r="H13">
            <v>311322.86489999999</v>
          </cell>
          <cell r="J13">
            <v>39129.475425999997</v>
          </cell>
          <cell r="L13">
            <v>524841.03325700003</v>
          </cell>
        </row>
        <row r="14">
          <cell r="B14">
            <v>23591.052482999999</v>
          </cell>
          <cell r="D14">
            <v>313422.92735900002</v>
          </cell>
          <cell r="F14">
            <v>30112.488300000001</v>
          </cell>
          <cell r="H14">
            <v>421593.97269999998</v>
          </cell>
          <cell r="J14">
            <v>53703.540782999997</v>
          </cell>
          <cell r="L14">
            <v>735016.90005900001</v>
          </cell>
        </row>
        <row r="15">
          <cell r="B15">
            <v>33287.117953000001</v>
          </cell>
          <cell r="D15">
            <v>417469.444281</v>
          </cell>
          <cell r="F15">
            <v>28855.420099999999</v>
          </cell>
          <cell r="H15">
            <v>347846.89490000001</v>
          </cell>
          <cell r="J15">
            <v>62142.538052999997</v>
          </cell>
          <cell r="L15">
            <v>765316.33918100002</v>
          </cell>
        </row>
        <row r="16">
          <cell r="B16">
            <v>79285.012126999995</v>
          </cell>
          <cell r="D16">
            <v>1041449.182216</v>
          </cell>
          <cell r="F16">
            <v>148529.64869999999</v>
          </cell>
          <cell r="H16">
            <v>1851466.8818999999</v>
          </cell>
          <cell r="J16">
            <v>227814.66082700001</v>
          </cell>
          <cell r="L16">
            <v>2892916.0641160002</v>
          </cell>
        </row>
        <row r="17">
          <cell r="B17">
            <v>107318.066273</v>
          </cell>
          <cell r="D17">
            <v>1230686.509841</v>
          </cell>
          <cell r="F17">
            <v>96947.451799999995</v>
          </cell>
          <cell r="H17">
            <v>1262650.5089</v>
          </cell>
          <cell r="J17">
            <v>204265.51807300001</v>
          </cell>
          <cell r="L17">
            <v>2493337.018741</v>
          </cell>
        </row>
        <row r="18">
          <cell r="B18">
            <v>43042.520031</v>
          </cell>
          <cell r="D18">
            <v>571791.23025999998</v>
          </cell>
          <cell r="F18">
            <v>51173.778100000003</v>
          </cell>
          <cell r="H18">
            <v>662127.16520000005</v>
          </cell>
          <cell r="J18">
            <v>94216.298131000003</v>
          </cell>
          <cell r="L18">
            <v>1233918.39546</v>
          </cell>
        </row>
        <row r="19">
          <cell r="B19">
            <v>26997.523061</v>
          </cell>
          <cell r="D19">
            <v>351156.27351899998</v>
          </cell>
          <cell r="F19">
            <v>63305.0003</v>
          </cell>
          <cell r="H19">
            <v>734136.51289999997</v>
          </cell>
          <cell r="J19">
            <v>90302.523361</v>
          </cell>
          <cell r="L19">
            <v>1085292.786419</v>
          </cell>
        </row>
        <row r="20">
          <cell r="B20">
            <v>31912.073999</v>
          </cell>
          <cell r="D20">
            <v>311858.17055500002</v>
          </cell>
          <cell r="F20">
            <v>42256.534399999997</v>
          </cell>
          <cell r="H20">
            <v>536122.44469999999</v>
          </cell>
          <cell r="J20">
            <v>74168.608399000004</v>
          </cell>
          <cell r="L20">
            <v>847980.61525499995</v>
          </cell>
        </row>
        <row r="21">
          <cell r="B21">
            <v>87888.771494000001</v>
          </cell>
          <cell r="D21">
            <v>1121326.936339</v>
          </cell>
          <cell r="F21">
            <v>130462.7614</v>
          </cell>
          <cell r="H21">
            <v>1640764.8703999999</v>
          </cell>
          <cell r="J21">
            <v>218351.532894</v>
          </cell>
          <cell r="L21">
            <v>2762091.8067390001</v>
          </cell>
        </row>
        <row r="22">
          <cell r="B22">
            <v>45642.844238999998</v>
          </cell>
          <cell r="D22">
            <v>527950.01599300001</v>
          </cell>
          <cell r="F22">
            <v>100985.2072</v>
          </cell>
          <cell r="H22">
            <v>1334773.6735</v>
          </cell>
          <cell r="J22">
            <v>146628.051439</v>
          </cell>
          <cell r="L22">
            <v>1862723.689493</v>
          </cell>
        </row>
        <row r="23">
          <cell r="B23">
            <v>53603.500301</v>
          </cell>
          <cell r="D23">
            <v>661612.40407699998</v>
          </cell>
          <cell r="F23">
            <v>72330.131399999998</v>
          </cell>
          <cell r="H23">
            <v>870928.52190000005</v>
          </cell>
          <cell r="J23">
            <v>125933.63170100001</v>
          </cell>
          <cell r="L23">
            <v>1532540.925977</v>
          </cell>
        </row>
        <row r="24">
          <cell r="B24">
            <v>44543.370687000002</v>
          </cell>
          <cell r="D24">
            <v>620742.378195</v>
          </cell>
          <cell r="F24">
            <v>38455.562599999997</v>
          </cell>
          <cell r="H24">
            <v>509817.63170000003</v>
          </cell>
          <cell r="J24">
            <v>82998.933287000007</v>
          </cell>
          <cell r="L24">
            <v>1130560.0098949999</v>
          </cell>
        </row>
        <row r="25">
          <cell r="B25">
            <v>132092.72629200001</v>
          </cell>
          <cell r="D25">
            <v>1581634.3691080001</v>
          </cell>
          <cell r="F25">
            <v>135679.6587</v>
          </cell>
          <cell r="H25">
            <v>1633448.0914</v>
          </cell>
          <cell r="J25">
            <v>267772.38499200001</v>
          </cell>
          <cell r="L25">
            <v>3215082.4605080001</v>
          </cell>
        </row>
        <row r="26">
          <cell r="B26">
            <v>31911.570089000001</v>
          </cell>
          <cell r="D26">
            <v>360103.826588</v>
          </cell>
          <cell r="F26">
            <v>15096.860199999999</v>
          </cell>
          <cell r="H26">
            <v>206188.48050000001</v>
          </cell>
          <cell r="J26">
            <v>47008.430289000004</v>
          </cell>
          <cell r="L26">
            <v>566292.307088</v>
          </cell>
        </row>
        <row r="27">
          <cell r="B27">
            <v>5753.8250699999999</v>
          </cell>
          <cell r="D27">
            <v>72654.502649000002</v>
          </cell>
          <cell r="F27">
            <v>5086.4127399999998</v>
          </cell>
          <cell r="H27">
            <v>61035.88798</v>
          </cell>
          <cell r="J27">
            <v>10840.237810000001</v>
          </cell>
          <cell r="L27">
            <v>133690.390629</v>
          </cell>
        </row>
        <row r="28">
          <cell r="B28">
            <v>29214.716946</v>
          </cell>
          <cell r="D28">
            <v>356150.67011599999</v>
          </cell>
          <cell r="F28">
            <v>37561.491099999999</v>
          </cell>
          <cell r="H28">
            <v>456615.13449999999</v>
          </cell>
          <cell r="J28">
            <v>66776.208046</v>
          </cell>
          <cell r="L28">
            <v>812765.80461600004</v>
          </cell>
        </row>
        <row r="29">
          <cell r="B29">
            <v>67362.980695000006</v>
          </cell>
          <cell r="D29">
            <v>807669.57183000003</v>
          </cell>
          <cell r="F29">
            <v>57129.393300000003</v>
          </cell>
          <cell r="H29">
            <v>731845.27599999995</v>
          </cell>
          <cell r="J29">
            <v>124492.373995</v>
          </cell>
          <cell r="L29">
            <v>1539514.8478300001</v>
          </cell>
        </row>
        <row r="30">
          <cell r="B30">
            <v>15835.252331</v>
          </cell>
          <cell r="D30">
            <v>197646.71148699999</v>
          </cell>
          <cell r="F30">
            <v>29292.1803</v>
          </cell>
          <cell r="H30">
            <v>379386.9951</v>
          </cell>
          <cell r="J30">
            <v>45127.432631000003</v>
          </cell>
          <cell r="L30">
            <v>577033.70658700005</v>
          </cell>
        </row>
        <row r="31">
          <cell r="B31">
            <v>52225.452266</v>
          </cell>
          <cell r="D31">
            <v>628057.88956599997</v>
          </cell>
          <cell r="F31">
            <v>58180.756800000003</v>
          </cell>
          <cell r="H31">
            <v>711580.80559999996</v>
          </cell>
          <cell r="J31">
            <v>110406.209066</v>
          </cell>
          <cell r="L31">
            <v>1339638.6951659999</v>
          </cell>
        </row>
        <row r="32">
          <cell r="B32">
            <v>16880.4326</v>
          </cell>
          <cell r="D32">
            <v>148358.02059999999</v>
          </cell>
          <cell r="F32">
            <v>7751.7443000000003</v>
          </cell>
          <cell r="H32">
            <v>74720.823999999993</v>
          </cell>
          <cell r="J32">
            <v>24632.176899999999</v>
          </cell>
          <cell r="L32">
            <v>223078.84460000001</v>
          </cell>
        </row>
        <row r="33">
          <cell r="B33">
            <v>63829.148602000001</v>
          </cell>
          <cell r="D33">
            <v>767999.31804100005</v>
          </cell>
          <cell r="F33">
            <v>35362.5481</v>
          </cell>
          <cell r="H33">
            <v>430939.81079999998</v>
          </cell>
          <cell r="J33">
            <v>99191.696702000001</v>
          </cell>
          <cell r="L33">
            <v>1198939.1288409999</v>
          </cell>
        </row>
        <row r="34">
          <cell r="B34">
            <v>20772.313890000001</v>
          </cell>
          <cell r="D34">
            <v>278956.48378900002</v>
          </cell>
          <cell r="F34">
            <v>22466.170600000001</v>
          </cell>
          <cell r="H34">
            <v>276360.88819999999</v>
          </cell>
          <cell r="J34">
            <v>43238.484490000003</v>
          </cell>
          <cell r="L34">
            <v>555317.37198900001</v>
          </cell>
        </row>
        <row r="35">
          <cell r="B35">
            <v>9304.5801659999997</v>
          </cell>
          <cell r="D35">
            <v>112380.590761</v>
          </cell>
          <cell r="F35">
            <v>4970.8886000000002</v>
          </cell>
          <cell r="H35">
            <v>66185.004199999996</v>
          </cell>
          <cell r="J35">
            <v>14275.468766</v>
          </cell>
          <cell r="L35">
            <v>178565.594961</v>
          </cell>
        </row>
        <row r="36">
          <cell r="B36">
            <v>7952.7124030000004</v>
          </cell>
          <cell r="D36">
            <v>109818.13237599999</v>
          </cell>
          <cell r="F36">
            <v>8755.2523999999994</v>
          </cell>
          <cell r="H36">
            <v>114139.5126</v>
          </cell>
          <cell r="J36">
            <v>16707.964802999999</v>
          </cell>
          <cell r="L36">
            <v>223957.64497600001</v>
          </cell>
        </row>
        <row r="37">
          <cell r="B37">
            <v>39744.735800000002</v>
          </cell>
          <cell r="D37">
            <v>390787.49699999997</v>
          </cell>
          <cell r="F37">
            <v>21229.787700000001</v>
          </cell>
          <cell r="H37">
            <v>253766.5858</v>
          </cell>
          <cell r="J37">
            <v>60974.523500000003</v>
          </cell>
          <cell r="L37">
            <v>644554.08279999997</v>
          </cell>
        </row>
        <row r="38">
          <cell r="B38">
            <v>1267965.297243</v>
          </cell>
          <cell r="D38">
            <v>15577984.318528</v>
          </cell>
          <cell r="F38">
            <v>1487162.7903400001</v>
          </cell>
          <cell r="H38">
            <v>18758106.68488</v>
          </cell>
          <cell r="J38">
            <v>2755128.0875829998</v>
          </cell>
          <cell r="L38">
            <v>34336091.003408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"/>
  <sheetViews>
    <sheetView workbookViewId="0">
      <selection activeCell="L5" sqref="L5"/>
    </sheetView>
  </sheetViews>
  <sheetFormatPr defaultColWidth="9" defaultRowHeight="14.25"/>
  <cols>
    <col min="1" max="1" width="6.625" style="12" customWidth="1"/>
    <col min="2" max="2" width="9.375" style="12" customWidth="1"/>
    <col min="3" max="3" width="8.875" style="12" customWidth="1"/>
    <col min="4" max="4" width="8.25" style="12" customWidth="1"/>
    <col min="5" max="5" width="8.375" style="12" customWidth="1"/>
    <col min="6" max="6" width="11.375" style="12" customWidth="1"/>
    <col min="7" max="7" width="10.625" style="12" customWidth="1"/>
    <col min="8" max="8" width="9.875" style="12" customWidth="1"/>
    <col min="9" max="9" width="9.625" style="12" customWidth="1"/>
    <col min="10" max="10" width="9.75" style="12" customWidth="1"/>
    <col min="11" max="11" width="8.75" style="12" customWidth="1"/>
    <col min="12" max="12" width="10.125" style="12" customWidth="1"/>
    <col min="13" max="13" width="10.375" style="12" customWidth="1"/>
    <col min="14" max="14" width="10.75" style="12" customWidth="1"/>
    <col min="15" max="15" width="10.5" style="12"/>
    <col min="16" max="16384" width="9" style="12"/>
  </cols>
  <sheetData>
    <row r="1" spans="1:16" ht="20.25" customHeight="1">
      <c r="A1" s="14" t="s">
        <v>0</v>
      </c>
    </row>
    <row r="2" spans="1:16" ht="20.25">
      <c r="A2" s="43" t="s">
        <v>94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6">
      <c r="L3" s="26"/>
      <c r="M3" s="26"/>
      <c r="N3" s="27" t="s">
        <v>1</v>
      </c>
    </row>
    <row r="4" spans="1:16">
      <c r="A4" s="47" t="s">
        <v>2</v>
      </c>
      <c r="B4" s="44" t="s">
        <v>3</v>
      </c>
      <c r="C4" s="45"/>
      <c r="D4" s="45"/>
      <c r="E4" s="45"/>
      <c r="F4" s="45"/>
      <c r="G4" s="46"/>
      <c r="H4" s="44" t="s">
        <v>4</v>
      </c>
      <c r="I4" s="45"/>
      <c r="J4" s="45"/>
      <c r="K4" s="45"/>
      <c r="L4" s="45"/>
      <c r="M4" s="23"/>
      <c r="N4" s="47" t="s">
        <v>5</v>
      </c>
    </row>
    <row r="5" spans="1:16">
      <c r="A5" s="48"/>
      <c r="B5" s="6" t="s">
        <v>6</v>
      </c>
      <c r="C5" s="24" t="s">
        <v>7</v>
      </c>
      <c r="D5" s="6" t="s">
        <v>8</v>
      </c>
      <c r="E5" s="6" t="s">
        <v>9</v>
      </c>
      <c r="F5" s="6" t="s">
        <v>10</v>
      </c>
      <c r="G5" s="25" t="s">
        <v>11</v>
      </c>
      <c r="H5" s="8" t="s">
        <v>6</v>
      </c>
      <c r="I5" s="8" t="s">
        <v>12</v>
      </c>
      <c r="J5" s="24" t="s">
        <v>7</v>
      </c>
      <c r="K5" s="32" t="s">
        <v>8</v>
      </c>
      <c r="L5" s="9" t="s">
        <v>10</v>
      </c>
      <c r="M5" s="8" t="s">
        <v>11</v>
      </c>
      <c r="N5" s="48"/>
    </row>
    <row r="6" spans="1:16" ht="24.95" customHeight="1">
      <c r="A6" s="7" t="s">
        <v>13</v>
      </c>
      <c r="B6" s="16">
        <v>86.242224019999995</v>
      </c>
      <c r="C6" s="16">
        <v>16.066103340000002</v>
      </c>
      <c r="D6" s="16">
        <v>26.497166234400002</v>
      </c>
      <c r="E6" s="16">
        <v>9.7752679999999995E-2</v>
      </c>
      <c r="F6" s="16">
        <f t="shared" ref="F6:F13" si="0">SUM(B6:E6)</f>
        <v>128.9032462744</v>
      </c>
      <c r="G6" s="16">
        <f>F6</f>
        <v>128.9032462744</v>
      </c>
      <c r="H6" s="16">
        <v>63.445637560000002</v>
      </c>
      <c r="I6" s="16">
        <v>68.041477560000004</v>
      </c>
      <c r="J6" s="16">
        <v>11.708540879999999</v>
      </c>
      <c r="K6" s="16">
        <v>1.3564670000000001E-3</v>
      </c>
      <c r="L6" s="16">
        <f t="shared" ref="L6:L14" si="1">SUM(H6:K6)</f>
        <v>143.19701246700001</v>
      </c>
      <c r="M6" s="16">
        <f>L6</f>
        <v>143.19701246700001</v>
      </c>
      <c r="N6" s="16">
        <f t="shared" ref="N6:N14" si="2">F6+L6</f>
        <v>272.10025874140001</v>
      </c>
      <c r="O6" s="20"/>
    </row>
    <row r="7" spans="1:16" ht="24.95" customHeight="1">
      <c r="A7" s="7" t="s">
        <v>14</v>
      </c>
      <c r="B7" s="16">
        <v>0</v>
      </c>
      <c r="C7" s="16">
        <v>0</v>
      </c>
      <c r="D7" s="16">
        <v>0</v>
      </c>
      <c r="E7" s="16">
        <v>0</v>
      </c>
      <c r="F7" s="16">
        <f t="shared" si="0"/>
        <v>0</v>
      </c>
      <c r="G7" s="16">
        <f t="shared" ref="G7:G13" si="3">G6+F7</f>
        <v>128.9032462744</v>
      </c>
      <c r="H7" s="16">
        <v>0</v>
      </c>
      <c r="I7" s="16">
        <v>0</v>
      </c>
      <c r="J7" s="16">
        <v>1.324433E-2</v>
      </c>
      <c r="K7" s="16">
        <v>0</v>
      </c>
      <c r="L7" s="16">
        <f t="shared" si="1"/>
        <v>1.324433E-2</v>
      </c>
      <c r="M7" s="16">
        <f t="shared" ref="M7:M15" si="4">M6+L7</f>
        <v>143.210256797</v>
      </c>
      <c r="N7" s="16">
        <f t="shared" si="2"/>
        <v>1.324433E-2</v>
      </c>
      <c r="O7" s="20"/>
    </row>
    <row r="8" spans="1:16" ht="24.95" customHeight="1">
      <c r="A8" s="7" t="s">
        <v>15</v>
      </c>
      <c r="B8" s="16">
        <v>47.118497480000002</v>
      </c>
      <c r="C8" s="16">
        <v>4.6311431699999996</v>
      </c>
      <c r="D8" s="16">
        <v>0</v>
      </c>
      <c r="E8" s="16">
        <v>1.6247640000000001E-2</v>
      </c>
      <c r="F8" s="16">
        <f t="shared" si="0"/>
        <v>51.765888289999999</v>
      </c>
      <c r="G8" s="16">
        <f t="shared" si="3"/>
        <v>180.6691345644</v>
      </c>
      <c r="H8" s="16">
        <v>39.988094760000003</v>
      </c>
      <c r="I8" s="16">
        <v>7.6819946799999999</v>
      </c>
      <c r="J8" s="16">
        <v>5.6553610799999996</v>
      </c>
      <c r="K8" s="16">
        <v>0</v>
      </c>
      <c r="L8" s="16">
        <f t="shared" si="1"/>
        <v>53.325450519999997</v>
      </c>
      <c r="M8" s="16">
        <f t="shared" si="4"/>
        <v>196.535707317</v>
      </c>
      <c r="N8" s="16">
        <f t="shared" si="2"/>
        <v>105.09133881</v>
      </c>
      <c r="P8" s="28"/>
    </row>
    <row r="9" spans="1:16" ht="24.95" customHeight="1">
      <c r="A9" s="7" t="s">
        <v>16</v>
      </c>
      <c r="B9" s="16">
        <v>107.6872439</v>
      </c>
      <c r="C9" s="16">
        <v>11.398596299999999</v>
      </c>
      <c r="D9" s="16">
        <v>0</v>
      </c>
      <c r="E9" s="16">
        <v>2.703328E-2</v>
      </c>
      <c r="F9" s="16">
        <f t="shared" si="0"/>
        <v>119.11287348</v>
      </c>
      <c r="G9" s="16">
        <f t="shared" si="3"/>
        <v>299.78200804440002</v>
      </c>
      <c r="H9" s="16">
        <v>98.454911910000007</v>
      </c>
      <c r="I9" s="16">
        <v>4.3248248800000004</v>
      </c>
      <c r="J9" s="16">
        <v>11.98394341</v>
      </c>
      <c r="K9" s="16">
        <v>2.6413700000000001E-4</v>
      </c>
      <c r="L9" s="16">
        <f t="shared" si="1"/>
        <v>114.763944337</v>
      </c>
      <c r="M9" s="16">
        <f t="shared" si="4"/>
        <v>311.299651654</v>
      </c>
      <c r="N9" s="16">
        <f t="shared" si="2"/>
        <v>233.87681781699999</v>
      </c>
    </row>
    <row r="10" spans="1:16" ht="24.95" customHeight="1">
      <c r="A10" s="7" t="s">
        <v>17</v>
      </c>
      <c r="B10" s="16">
        <v>121.43863888</v>
      </c>
      <c r="C10" s="16">
        <v>9.4152145199999993</v>
      </c>
      <c r="D10" s="16">
        <v>9.1588054405000001</v>
      </c>
      <c r="E10" s="16">
        <v>0.11098040000000001</v>
      </c>
      <c r="F10" s="16">
        <f t="shared" si="0"/>
        <v>140.12363924050001</v>
      </c>
      <c r="G10" s="16">
        <f t="shared" si="3"/>
        <v>439.9056472849</v>
      </c>
      <c r="H10" s="16">
        <v>110.71135396</v>
      </c>
      <c r="I10" s="16">
        <v>27.164586480000001</v>
      </c>
      <c r="J10" s="16">
        <v>14.21367809</v>
      </c>
      <c r="K10" s="16">
        <v>1.974197E-3</v>
      </c>
      <c r="L10" s="16">
        <f t="shared" si="1"/>
        <v>152.09159272700001</v>
      </c>
      <c r="M10" s="16">
        <f t="shared" si="4"/>
        <v>463.39124438099998</v>
      </c>
      <c r="N10" s="16">
        <f t="shared" si="2"/>
        <v>292.21523196750002</v>
      </c>
    </row>
    <row r="11" spans="1:16" ht="24.95" customHeight="1">
      <c r="A11" s="7" t="s">
        <v>18</v>
      </c>
      <c r="B11" s="16">
        <v>122.3960421</v>
      </c>
      <c r="C11" s="16">
        <v>15.470171000000001</v>
      </c>
      <c r="D11" s="16">
        <v>14.9835341484</v>
      </c>
      <c r="E11" s="16">
        <v>0.12589752000000001</v>
      </c>
      <c r="F11" s="16">
        <f t="shared" si="0"/>
        <v>152.9756447684</v>
      </c>
      <c r="G11" s="16">
        <f t="shared" si="3"/>
        <v>592.88129205329994</v>
      </c>
      <c r="H11" s="16">
        <v>104.74604064</v>
      </c>
      <c r="I11" s="16">
        <v>63.608337319999997</v>
      </c>
      <c r="J11" s="16">
        <v>14.36929962</v>
      </c>
      <c r="K11" s="16">
        <v>5.0398980000000001E-3</v>
      </c>
      <c r="L11" s="16">
        <f t="shared" si="1"/>
        <v>182.72871747799999</v>
      </c>
      <c r="M11" s="16">
        <f t="shared" si="4"/>
        <v>646.119961859</v>
      </c>
      <c r="N11" s="16">
        <f t="shared" si="2"/>
        <v>335.70436224640002</v>
      </c>
    </row>
    <row r="12" spans="1:16" ht="24.95" customHeight="1">
      <c r="A12" s="7" t="s">
        <v>19</v>
      </c>
      <c r="B12" s="16">
        <v>124.08004472</v>
      </c>
      <c r="C12" s="16">
        <v>12.8543682</v>
      </c>
      <c r="D12" s="16">
        <v>17.2916001886</v>
      </c>
      <c r="E12" s="16">
        <v>0.13479237999999999</v>
      </c>
      <c r="F12" s="16">
        <f t="shared" si="0"/>
        <v>154.36080548859999</v>
      </c>
      <c r="G12" s="16">
        <f t="shared" si="3"/>
        <v>747.24209754189997</v>
      </c>
      <c r="H12" s="16">
        <v>100.13595717</v>
      </c>
      <c r="I12" s="16">
        <v>93.101569780000005</v>
      </c>
      <c r="J12" s="16">
        <v>13.889213570000001</v>
      </c>
      <c r="K12" s="16">
        <v>1.1187269999999999E-3</v>
      </c>
      <c r="L12" s="16">
        <f t="shared" si="1"/>
        <v>207.127859247</v>
      </c>
      <c r="M12" s="16">
        <f t="shared" si="4"/>
        <v>853.24782110599995</v>
      </c>
      <c r="N12" s="16">
        <f t="shared" si="2"/>
        <v>361.48866473560003</v>
      </c>
    </row>
    <row r="13" spans="1:16" ht="24.95" customHeight="1">
      <c r="A13" s="7" t="s">
        <v>20</v>
      </c>
      <c r="B13" s="16">
        <v>119.50113451999999</v>
      </c>
      <c r="C13" s="16">
        <v>12.872041400000001</v>
      </c>
      <c r="D13" s="16">
        <v>6.9412999999999999E-6</v>
      </c>
      <c r="E13" s="16">
        <v>0.12942748000000001</v>
      </c>
      <c r="F13" s="16">
        <f t="shared" si="0"/>
        <v>132.5026103413</v>
      </c>
      <c r="G13" s="16">
        <f t="shared" si="3"/>
        <v>879.74470788320002</v>
      </c>
      <c r="H13" s="16">
        <v>99.863286549999998</v>
      </c>
      <c r="I13" s="16">
        <v>102.40133874</v>
      </c>
      <c r="J13" s="16">
        <v>13.020509000000001</v>
      </c>
      <c r="K13" s="16">
        <v>5.8440300000000005E-4</v>
      </c>
      <c r="L13" s="16">
        <f t="shared" si="1"/>
        <v>215.28571869300001</v>
      </c>
      <c r="M13" s="16">
        <f t="shared" si="4"/>
        <v>1068.533539799</v>
      </c>
      <c r="N13" s="16">
        <f t="shared" si="2"/>
        <v>347.78832903429998</v>
      </c>
    </row>
    <row r="14" spans="1:16" ht="24.95" customHeight="1">
      <c r="A14" s="7" t="s">
        <v>21</v>
      </c>
      <c r="B14" s="16">
        <v>121.39826228</v>
      </c>
      <c r="C14" s="16">
        <v>17.952247060000001</v>
      </c>
      <c r="D14" s="16">
        <v>0</v>
      </c>
      <c r="E14" s="16">
        <v>0.14325057999999999</v>
      </c>
      <c r="F14" s="16">
        <f>SUM(B14:E14)</f>
        <v>139.49375992</v>
      </c>
      <c r="G14" s="16">
        <f>G13+F14</f>
        <v>1019.2384678032</v>
      </c>
      <c r="H14" s="16">
        <v>96.400088999999994</v>
      </c>
      <c r="I14" s="16">
        <v>105.78956114</v>
      </c>
      <c r="J14" s="16">
        <v>16.851326</v>
      </c>
      <c r="K14" s="16">
        <v>7.2791100000000003E-4</v>
      </c>
      <c r="L14" s="16">
        <f t="shared" si="1"/>
        <v>219.04170405100001</v>
      </c>
      <c r="M14" s="16">
        <f t="shared" si="4"/>
        <v>1287.5752438499999</v>
      </c>
      <c r="N14" s="16">
        <f t="shared" si="2"/>
        <v>358.53546397100001</v>
      </c>
      <c r="O14" s="20"/>
    </row>
    <row r="15" spans="1:16" ht="24.95" customHeight="1">
      <c r="A15" s="39" t="s">
        <v>22</v>
      </c>
      <c r="B15" s="16">
        <v>106.75360634</v>
      </c>
      <c r="C15" s="16">
        <v>15.415506000000001</v>
      </c>
      <c r="D15" s="16">
        <v>0</v>
      </c>
      <c r="E15" s="16">
        <v>0.60183363999999995</v>
      </c>
      <c r="F15" s="16">
        <f>SUM(B15:E15)</f>
        <v>122.77094597999999</v>
      </c>
      <c r="G15" s="16">
        <f>G14+F15</f>
        <v>1142.0094137832</v>
      </c>
      <c r="H15" s="16">
        <v>86.814714199999997</v>
      </c>
      <c r="I15" s="16">
        <v>83.986832719999995</v>
      </c>
      <c r="J15" s="16">
        <v>13.579630999999999</v>
      </c>
      <c r="K15" s="16">
        <v>5.4779399999999999E-4</v>
      </c>
      <c r="L15" s="16">
        <f t="shared" ref="L15" si="5">SUM(H15:K15)</f>
        <v>184.381725714</v>
      </c>
      <c r="M15" s="16">
        <f t="shared" si="4"/>
        <v>1471.9569695639998</v>
      </c>
      <c r="N15" s="16">
        <f>F15+L15</f>
        <v>307.15267169399999</v>
      </c>
    </row>
    <row r="16" spans="1:16" ht="24.95" customHeight="1">
      <c r="A16" s="7" t="s">
        <v>23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24.95" customHeight="1">
      <c r="A17" s="7" t="s">
        <v>24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24.95" customHeight="1">
      <c r="A18" s="6" t="s">
        <v>25</v>
      </c>
      <c r="B18" s="16">
        <f t="shared" ref="B18:F18" si="6">SUM(B6:B17)</f>
        <v>956.61569424000015</v>
      </c>
      <c r="C18" s="16">
        <f t="shared" si="6"/>
        <v>116.07539099000002</v>
      </c>
      <c r="D18" s="16">
        <f t="shared" si="6"/>
        <v>67.9311129532</v>
      </c>
      <c r="E18" s="16">
        <f t="shared" si="6"/>
        <v>1.3872156</v>
      </c>
      <c r="F18" s="16">
        <f t="shared" si="6"/>
        <v>1142.0094137832002</v>
      </c>
      <c r="G18" s="16" t="s">
        <v>26</v>
      </c>
      <c r="H18" s="16">
        <f t="shared" ref="H18:L18" si="7">SUM(H6:H17)</f>
        <v>800.56008574999998</v>
      </c>
      <c r="I18" s="16">
        <f t="shared" si="7"/>
        <v>556.10052329999996</v>
      </c>
      <c r="J18" s="16">
        <f t="shared" si="7"/>
        <v>115.28474697999999</v>
      </c>
      <c r="K18" s="16">
        <f t="shared" si="7"/>
        <v>1.1613534E-2</v>
      </c>
      <c r="L18" s="16">
        <f t="shared" si="7"/>
        <v>1471.9569695639998</v>
      </c>
      <c r="M18" s="16" t="s">
        <v>26</v>
      </c>
      <c r="N18" s="16">
        <f>SUM(N6:N17)</f>
        <v>2613.9663833471996</v>
      </c>
    </row>
    <row r="19" spans="1:14">
      <c r="N19" s="29"/>
    </row>
    <row r="20" spans="1:14">
      <c r="L20" s="30"/>
      <c r="N20" s="20"/>
    </row>
    <row r="21" spans="1:14">
      <c r="D21" s="20"/>
      <c r="K21" s="20"/>
    </row>
    <row r="23" spans="1:14">
      <c r="G23" s="20"/>
    </row>
  </sheetData>
  <mergeCells count="5">
    <mergeCell ref="A2:N2"/>
    <mergeCell ref="B4:G4"/>
    <mergeCell ref="H4:L4"/>
    <mergeCell ref="A4:A5"/>
    <mergeCell ref="N4:N5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2"/>
  <sheetViews>
    <sheetView workbookViewId="0"/>
  </sheetViews>
  <sheetFormatPr defaultColWidth="9" defaultRowHeight="14.25"/>
  <cols>
    <col min="1" max="1" width="23.875" style="12" customWidth="1"/>
    <col min="2" max="2" width="16.75" style="12" customWidth="1"/>
    <col min="3" max="3" width="14.25" style="12" customWidth="1"/>
    <col min="4" max="4" width="15.125" style="12" customWidth="1"/>
    <col min="5" max="5" width="10.625" style="12" customWidth="1"/>
    <col min="6" max="6" width="13.75" style="12" customWidth="1"/>
    <col min="7" max="7" width="20" style="12" customWidth="1"/>
    <col min="8" max="8" width="16.5" style="12" customWidth="1"/>
    <col min="9" max="9" width="11.625" style="13"/>
    <col min="10" max="10" width="20.125" style="13" customWidth="1"/>
    <col min="11" max="11" width="16.875" style="12" customWidth="1"/>
    <col min="12" max="12" width="12.875" style="12" customWidth="1"/>
    <col min="13" max="16384" width="9" style="12"/>
  </cols>
  <sheetData>
    <row r="1" spans="1:10" ht="23.1" customHeight="1">
      <c r="A1" s="33" t="s">
        <v>27</v>
      </c>
      <c r="B1"/>
      <c r="C1"/>
      <c r="D1"/>
      <c r="E1" s="34"/>
      <c r="F1"/>
      <c r="G1"/>
      <c r="H1"/>
    </row>
    <row r="2" spans="1:10" ht="18.75" customHeight="1">
      <c r="A2" s="49" t="s">
        <v>93</v>
      </c>
      <c r="B2" s="49"/>
      <c r="C2" s="49"/>
      <c r="D2" s="49"/>
      <c r="E2" s="49"/>
      <c r="F2" s="49"/>
      <c r="G2" s="49"/>
      <c r="H2" s="49"/>
      <c r="J2" s="12"/>
    </row>
    <row r="3" spans="1:10" ht="15.75" customHeight="1">
      <c r="A3" s="35"/>
      <c r="B3" s="35"/>
      <c r="C3" s="35"/>
      <c r="D3" s="36"/>
      <c r="E3" s="36"/>
      <c r="F3" s="35"/>
      <c r="G3" s="35"/>
      <c r="H3" s="35" t="s">
        <v>28</v>
      </c>
      <c r="J3" s="12"/>
    </row>
    <row r="4" spans="1:10" ht="18" customHeight="1">
      <c r="A4" s="50" t="s">
        <v>29</v>
      </c>
      <c r="B4" s="50" t="s">
        <v>30</v>
      </c>
      <c r="C4" s="50"/>
      <c r="D4" s="50"/>
      <c r="E4" s="50"/>
      <c r="F4" s="50" t="s">
        <v>31</v>
      </c>
      <c r="G4" s="50"/>
      <c r="H4" s="50"/>
      <c r="J4" s="12"/>
    </row>
    <row r="5" spans="1:10" ht="23.1" customHeight="1">
      <c r="A5" s="50"/>
      <c r="B5" s="31" t="s">
        <v>35</v>
      </c>
      <c r="C5" s="31" t="s">
        <v>32</v>
      </c>
      <c r="D5" s="15" t="s">
        <v>33</v>
      </c>
      <c r="E5" s="15" t="s">
        <v>34</v>
      </c>
      <c r="F5" s="31" t="s">
        <v>35</v>
      </c>
      <c r="G5" s="31" t="s">
        <v>32</v>
      </c>
      <c r="H5" s="15" t="s">
        <v>33</v>
      </c>
      <c r="J5" s="12"/>
    </row>
    <row r="6" spans="1:10" ht="23.1" customHeight="1">
      <c r="A6" s="37" t="s">
        <v>80</v>
      </c>
      <c r="B6" s="16">
        <v>122.77094597999999</v>
      </c>
      <c r="C6" s="16">
        <v>126.7965300243</v>
      </c>
      <c r="D6" s="17">
        <v>-3.1748377053603269E-2</v>
      </c>
      <c r="E6" s="17">
        <v>-0.11988220877229354</v>
      </c>
      <c r="F6" s="16">
        <v>1142.0094134832</v>
      </c>
      <c r="G6" s="16">
        <v>1557.7984304527999</v>
      </c>
      <c r="H6" s="17">
        <v>-0.26690809853284037</v>
      </c>
      <c r="I6" s="21"/>
      <c r="J6" s="12"/>
    </row>
    <row r="7" spans="1:10" ht="23.1" customHeight="1">
      <c r="A7" s="18" t="s">
        <v>36</v>
      </c>
      <c r="B7" s="16">
        <v>106.75360634</v>
      </c>
      <c r="C7" s="16">
        <v>88.513922739999998</v>
      </c>
      <c r="D7" s="17">
        <v>0.20606570170409336</v>
      </c>
      <c r="E7" s="17">
        <v>-0.1206331595276274</v>
      </c>
      <c r="F7" s="16">
        <v>956.61569434</v>
      </c>
      <c r="G7" s="16">
        <v>1067.0399156000001</v>
      </c>
      <c r="H7" s="17">
        <v>-0.10348649534624782</v>
      </c>
      <c r="J7" s="12"/>
    </row>
    <row r="8" spans="1:10" ht="23.1" customHeight="1">
      <c r="A8" s="18" t="s">
        <v>37</v>
      </c>
      <c r="B8" s="16">
        <v>15.415506000000001</v>
      </c>
      <c r="C8" s="16">
        <v>11.51653205</v>
      </c>
      <c r="D8" s="17">
        <v>0.3385545173731358</v>
      </c>
      <c r="E8" s="17">
        <v>-0.1413049325536633</v>
      </c>
      <c r="F8" s="16">
        <v>116.07539099</v>
      </c>
      <c r="G8" s="16">
        <v>119.17117469999999</v>
      </c>
      <c r="H8" s="17">
        <v>-2.5977621835089556E-2</v>
      </c>
      <c r="J8" s="12"/>
    </row>
    <row r="9" spans="1:10" ht="23.1" customHeight="1">
      <c r="A9" s="18" t="s">
        <v>38</v>
      </c>
      <c r="B9" s="16">
        <v>0</v>
      </c>
      <c r="C9" s="16">
        <v>26.648528754299999</v>
      </c>
      <c r="D9" s="17">
        <v>-1</v>
      </c>
      <c r="E9" s="17">
        <v>-1</v>
      </c>
      <c r="F9" s="16">
        <v>67.9311129532</v>
      </c>
      <c r="G9" s="16">
        <v>370.23577489280001</v>
      </c>
      <c r="H9" s="17">
        <v>-0.81651931671684308</v>
      </c>
      <c r="J9" s="12"/>
    </row>
    <row r="10" spans="1:10" ht="23.1" customHeight="1">
      <c r="A10" s="18" t="s">
        <v>39</v>
      </c>
      <c r="B10" s="16">
        <v>0.60183363999999995</v>
      </c>
      <c r="C10" s="16">
        <v>0.11754647999999999</v>
      </c>
      <c r="D10" s="17">
        <v>4.1199630988524705</v>
      </c>
      <c r="E10" s="17">
        <v>3.20126494426759</v>
      </c>
      <c r="F10" s="16">
        <v>1.3872152</v>
      </c>
      <c r="G10" s="16">
        <v>1.3515652600000001</v>
      </c>
      <c r="H10" s="17">
        <v>2.6376780356133063E-2</v>
      </c>
      <c r="J10" s="12"/>
    </row>
    <row r="11" spans="1:10" ht="23.1" customHeight="1">
      <c r="A11" s="37" t="s">
        <v>81</v>
      </c>
      <c r="B11" s="16">
        <v>184.381725714</v>
      </c>
      <c r="C11" s="16">
        <v>148.716279034</v>
      </c>
      <c r="D11" s="17">
        <v>0.23982207537512457</v>
      </c>
      <c r="E11" s="17">
        <v>-0.15823460873428033</v>
      </c>
      <c r="F11" s="16">
        <v>1471.9569695639998</v>
      </c>
      <c r="G11" s="16">
        <v>1875.8106684879999</v>
      </c>
      <c r="H11" s="17">
        <v>-0.21529555498771474</v>
      </c>
      <c r="I11" s="21"/>
      <c r="J11" s="12"/>
    </row>
    <row r="12" spans="1:10" ht="23.1" customHeight="1">
      <c r="A12" s="38" t="s">
        <v>82</v>
      </c>
      <c r="B12" s="16">
        <v>86.814714199999997</v>
      </c>
      <c r="C12" s="16">
        <v>64.376717049999996</v>
      </c>
      <c r="D12" s="17">
        <v>0.34854211550696035</v>
      </c>
      <c r="E12" s="17">
        <v>-9.9433256747304424E-2</v>
      </c>
      <c r="F12" s="16">
        <v>800.56008574999998</v>
      </c>
      <c r="G12" s="16">
        <v>770.48607105999997</v>
      </c>
      <c r="H12" s="17">
        <v>3.9032522221492651E-2</v>
      </c>
      <c r="J12" s="12"/>
    </row>
    <row r="13" spans="1:10" ht="23.1" customHeight="1">
      <c r="A13" s="38" t="s">
        <v>83</v>
      </c>
      <c r="B13" s="16">
        <v>83.986832719999995</v>
      </c>
      <c r="C13" s="16">
        <v>73.933809220000001</v>
      </c>
      <c r="D13" s="17">
        <v>0.13597329295026406</v>
      </c>
      <c r="E13" s="17">
        <v>-0.20609527239787553</v>
      </c>
      <c r="F13" s="16">
        <v>556.10052329999996</v>
      </c>
      <c r="G13" s="16">
        <v>995.20353513999999</v>
      </c>
      <c r="H13" s="17">
        <v>-0.44121930473069443</v>
      </c>
      <c r="J13" s="12"/>
    </row>
    <row r="14" spans="1:10" ht="23.1" customHeight="1">
      <c r="A14" s="38" t="s">
        <v>84</v>
      </c>
      <c r="B14" s="16">
        <v>13.579630999999999</v>
      </c>
      <c r="C14" s="16">
        <v>10.40341484</v>
      </c>
      <c r="D14" s="17">
        <v>0.30530515305299499</v>
      </c>
      <c r="E14" s="17">
        <v>-0.19415059681356833</v>
      </c>
      <c r="F14" s="16">
        <v>115.28474697999999</v>
      </c>
      <c r="G14" s="16">
        <v>110.10167556</v>
      </c>
      <c r="H14" s="17">
        <v>4.7075318278653001E-2</v>
      </c>
      <c r="J14" s="12"/>
    </row>
    <row r="15" spans="1:10" ht="23.1" customHeight="1">
      <c r="A15" s="38" t="s">
        <v>85</v>
      </c>
      <c r="B15" s="16">
        <v>5.4779399999999999E-4</v>
      </c>
      <c r="C15" s="16">
        <v>2.3379239999999999E-3</v>
      </c>
      <c r="D15" s="17">
        <v>-0.76569212686126675</v>
      </c>
      <c r="E15" s="17">
        <v>-0.24744371221206993</v>
      </c>
      <c r="F15" s="16">
        <v>1.1613534E-2</v>
      </c>
      <c r="G15" s="16">
        <v>1.9386727999999999E-2</v>
      </c>
      <c r="H15" s="17">
        <v>-0.40095440550875833</v>
      </c>
      <c r="J15" s="12"/>
    </row>
    <row r="16" spans="1:10" ht="23.1" customHeight="1">
      <c r="A16" s="37" t="s">
        <v>86</v>
      </c>
      <c r="B16" s="16">
        <v>307.15267169399999</v>
      </c>
      <c r="C16" s="16">
        <v>275.51280905829998</v>
      </c>
      <c r="D16" s="17">
        <v>0.11483989707718036</v>
      </c>
      <c r="E16" s="17">
        <v>-0.1433130147138735</v>
      </c>
      <c r="F16" s="16">
        <v>2613.9663830472</v>
      </c>
      <c r="G16" s="16">
        <v>3433.6090989407999</v>
      </c>
      <c r="H16" s="17">
        <v>-0.23871171478035846</v>
      </c>
      <c r="I16" s="21"/>
      <c r="J16" s="12"/>
    </row>
    <row r="17" spans="1:10" ht="23.1" customHeight="1">
      <c r="A17" s="38" t="s">
        <v>87</v>
      </c>
      <c r="B17" s="16">
        <v>193.56832054</v>
      </c>
      <c r="C17" s="16">
        <v>152.89063978999999</v>
      </c>
      <c r="D17" s="17">
        <v>0.26605736496277377</v>
      </c>
      <c r="E17" s="17">
        <v>-0.11124983544457615</v>
      </c>
      <c r="F17" s="16">
        <v>1757.17578009</v>
      </c>
      <c r="G17" s="16">
        <v>1837.5259866599999</v>
      </c>
      <c r="H17" s="17">
        <v>-4.3727385165338216E-2</v>
      </c>
      <c r="J17" s="12"/>
    </row>
    <row r="18" spans="1:10" ht="23.1" customHeight="1">
      <c r="A18" s="38" t="s">
        <v>88</v>
      </c>
      <c r="B18" s="16">
        <v>83.986832719999995</v>
      </c>
      <c r="C18" s="16">
        <v>73.933809220000001</v>
      </c>
      <c r="D18" s="17">
        <v>0.13597329295026406</v>
      </c>
      <c r="E18" s="17">
        <v>-0.20609527239787553</v>
      </c>
      <c r="F18" s="16">
        <v>556.10052329999996</v>
      </c>
      <c r="G18" s="16">
        <v>995.20353513999999</v>
      </c>
      <c r="H18" s="17">
        <v>-0.44121930473069443</v>
      </c>
      <c r="J18" s="12"/>
    </row>
    <row r="19" spans="1:10" ht="23.1" customHeight="1">
      <c r="A19" s="38" t="s">
        <v>89</v>
      </c>
      <c r="B19" s="16">
        <v>28.995137</v>
      </c>
      <c r="C19" s="16">
        <v>21.919946889999999</v>
      </c>
      <c r="D19" s="17">
        <v>0.32277405349133131</v>
      </c>
      <c r="E19" s="17">
        <v>-0.1668919466971534</v>
      </c>
      <c r="F19" s="16">
        <v>231.36013796999998</v>
      </c>
      <c r="G19" s="16">
        <v>229.27285026000001</v>
      </c>
      <c r="H19" s="17">
        <v>9.1039462702755414E-3</v>
      </c>
      <c r="I19" s="22"/>
      <c r="J19" s="12"/>
    </row>
    <row r="20" spans="1:10" ht="23.1" customHeight="1">
      <c r="A20" s="38" t="s">
        <v>90</v>
      </c>
      <c r="B20" s="16">
        <v>5.4779399999999999E-4</v>
      </c>
      <c r="C20" s="16">
        <v>26.650866678300002</v>
      </c>
      <c r="D20" s="17">
        <v>-0.99997944554649532</v>
      </c>
      <c r="E20" s="17">
        <v>-0.25455224131434306</v>
      </c>
      <c r="F20" s="16">
        <v>67.942726487200005</v>
      </c>
      <c r="G20" s="16">
        <v>370.25516162079998</v>
      </c>
      <c r="H20" s="17">
        <v>-0.816497557549828</v>
      </c>
      <c r="I20" s="22"/>
      <c r="J20" s="12"/>
    </row>
    <row r="21" spans="1:10" ht="23.1" customHeight="1">
      <c r="A21" s="38" t="s">
        <v>91</v>
      </c>
      <c r="B21" s="16">
        <v>0.60183363999999995</v>
      </c>
      <c r="C21" s="16">
        <v>0.11754647999999999</v>
      </c>
      <c r="D21" s="17">
        <v>4.1199630988524705</v>
      </c>
      <c r="E21" s="17">
        <v>3.20126494426759</v>
      </c>
      <c r="F21" s="16">
        <v>1.3872152</v>
      </c>
      <c r="G21" s="16">
        <v>1.3515652600000001</v>
      </c>
      <c r="H21" s="17">
        <v>2.6376780356133063E-2</v>
      </c>
      <c r="I21" s="22"/>
      <c r="J21" s="12"/>
    </row>
    <row r="22" spans="1:10">
      <c r="B22" s="20"/>
      <c r="F22" s="19"/>
      <c r="G22" s="19"/>
      <c r="J22" s="12"/>
    </row>
    <row r="23" spans="1:10">
      <c r="B23" s="19"/>
      <c r="F23" s="19"/>
      <c r="J23" s="12"/>
    </row>
    <row r="24" spans="1:10">
      <c r="B24" s="20"/>
      <c r="J24" s="12"/>
    </row>
    <row r="31" spans="1:10">
      <c r="G31" s="21"/>
    </row>
    <row r="32" spans="1:10">
      <c r="G32" s="21"/>
      <c r="H32" s="21"/>
    </row>
  </sheetData>
  <mergeCells count="4">
    <mergeCell ref="A2:H2"/>
    <mergeCell ref="B4:E4"/>
    <mergeCell ref="F4:H4"/>
    <mergeCell ref="A4:A5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9"/>
  <sheetViews>
    <sheetView tabSelected="1" workbookViewId="0"/>
  </sheetViews>
  <sheetFormatPr defaultColWidth="9" defaultRowHeight="13.5"/>
  <cols>
    <col min="1" max="1" width="6.125" customWidth="1"/>
    <col min="2" max="2" width="15.375" customWidth="1"/>
    <col min="4" max="4" width="12.125" customWidth="1"/>
    <col min="8" max="8" width="13.125" customWidth="1"/>
    <col min="10" max="10" width="11" customWidth="1"/>
    <col min="12" max="12" width="12.625" customWidth="1"/>
  </cols>
  <sheetData>
    <row r="1" spans="1:13" ht="15" customHeight="1">
      <c r="A1" s="33" t="s">
        <v>40</v>
      </c>
      <c r="B1" s="1"/>
      <c r="C1" s="2"/>
      <c r="D1" s="1"/>
      <c r="E1" s="2"/>
      <c r="F1" s="1"/>
      <c r="G1" s="2"/>
      <c r="H1" s="1"/>
      <c r="I1" s="2"/>
      <c r="J1" s="1"/>
      <c r="K1" s="2"/>
      <c r="L1" s="1"/>
      <c r="M1" s="2"/>
    </row>
    <row r="2" spans="1:13" ht="17.25" customHeight="1">
      <c r="A2" s="56" t="s">
        <v>92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ht="12.75" customHeight="1">
      <c r="A3" s="3"/>
      <c r="B3" s="4"/>
      <c r="C3" s="5"/>
      <c r="D3" s="4"/>
      <c r="E3" s="5"/>
      <c r="F3" s="4"/>
      <c r="G3" s="5"/>
      <c r="H3" s="4"/>
      <c r="I3" s="5"/>
      <c r="J3" s="4"/>
      <c r="K3" s="5"/>
      <c r="L3" s="58" t="s">
        <v>41</v>
      </c>
      <c r="M3" s="58"/>
    </row>
    <row r="4" spans="1:13" ht="11.25" customHeight="1">
      <c r="A4" s="50" t="s">
        <v>42</v>
      </c>
      <c r="B4" s="50" t="s">
        <v>3</v>
      </c>
      <c r="C4" s="51"/>
      <c r="D4" s="51"/>
      <c r="E4" s="51"/>
      <c r="F4" s="50" t="s">
        <v>43</v>
      </c>
      <c r="G4" s="51"/>
      <c r="H4" s="51"/>
      <c r="I4" s="51"/>
      <c r="J4" s="50" t="s">
        <v>44</v>
      </c>
      <c r="K4" s="51"/>
      <c r="L4" s="51"/>
      <c r="M4" s="51"/>
    </row>
    <row r="5" spans="1:13" ht="9.75" customHeight="1">
      <c r="A5" s="50"/>
      <c r="B5" s="44" t="s">
        <v>30</v>
      </c>
      <c r="C5" s="45"/>
      <c r="D5" s="50" t="s">
        <v>31</v>
      </c>
      <c r="E5" s="51"/>
      <c r="F5" s="44" t="s">
        <v>30</v>
      </c>
      <c r="G5" s="45"/>
      <c r="H5" s="50" t="s">
        <v>31</v>
      </c>
      <c r="I5" s="51"/>
      <c r="J5" s="44" t="s">
        <v>30</v>
      </c>
      <c r="K5" s="45"/>
      <c r="L5" s="50" t="s">
        <v>31</v>
      </c>
      <c r="M5" s="51"/>
    </row>
    <row r="6" spans="1:13" ht="10.5" customHeight="1">
      <c r="A6" s="50"/>
      <c r="B6" s="52" t="s">
        <v>45</v>
      </c>
      <c r="C6" s="40" t="s">
        <v>46</v>
      </c>
      <c r="D6" s="53" t="s">
        <v>45</v>
      </c>
      <c r="E6" s="40" t="s">
        <v>46</v>
      </c>
      <c r="F6" s="55" t="s">
        <v>45</v>
      </c>
      <c r="G6" s="10" t="s">
        <v>46</v>
      </c>
      <c r="H6" s="55" t="s">
        <v>45</v>
      </c>
      <c r="I6" s="10" t="s">
        <v>46</v>
      </c>
      <c r="J6" s="55" t="s">
        <v>45</v>
      </c>
      <c r="K6" s="10" t="s">
        <v>46</v>
      </c>
      <c r="L6" s="55" t="s">
        <v>45</v>
      </c>
      <c r="M6" s="10" t="s">
        <v>46</v>
      </c>
    </row>
    <row r="7" spans="1:13" ht="8.25" customHeight="1">
      <c r="A7" s="50"/>
      <c r="B7" s="52"/>
      <c r="C7" s="41" t="s">
        <v>47</v>
      </c>
      <c r="D7" s="54"/>
      <c r="E7" s="41" t="s">
        <v>47</v>
      </c>
      <c r="F7" s="55"/>
      <c r="G7" s="11" t="s">
        <v>47</v>
      </c>
      <c r="H7" s="55"/>
      <c r="I7" s="11" t="s">
        <v>47</v>
      </c>
      <c r="J7" s="55"/>
      <c r="K7" s="11" t="s">
        <v>47</v>
      </c>
      <c r="L7" s="55"/>
      <c r="M7" s="11" t="s">
        <v>47</v>
      </c>
    </row>
    <row r="8" spans="1:13" ht="12" customHeight="1">
      <c r="A8" s="6" t="s">
        <v>48</v>
      </c>
      <c r="B8" s="42">
        <v>26063.765800000001</v>
      </c>
      <c r="C8" s="42">
        <f>(B8-[1]与19年同期销量比较!B7)/[1]与19年同期销量比较!B7*100</f>
        <v>-1.3683575585984766</v>
      </c>
      <c r="D8" s="42">
        <v>193566.38020000001</v>
      </c>
      <c r="E8" s="42">
        <f>(D8-[1]与19年同期销量比较!D7)/[1]与19年同期销量比较!D7*100</f>
        <v>-39.826677059509173</v>
      </c>
      <c r="F8" s="42">
        <v>58716.785100000001</v>
      </c>
      <c r="G8" s="42">
        <f>(F8-[1]与19年同期销量比较!F7)/[1]与19年同期销量比较!F7*100</f>
        <v>25.776533433020983</v>
      </c>
      <c r="H8" s="42">
        <v>398963.18770000001</v>
      </c>
      <c r="I8" s="42">
        <f>(H8-[1]与19年同期销量比较!H7)/[1]与19年同期销量比较!H7*100</f>
        <v>-33.18289292810951</v>
      </c>
      <c r="J8" s="42">
        <f t="shared" ref="J8:J39" si="0">B8+F8</f>
        <v>84780.550900000002</v>
      </c>
      <c r="K8" s="42">
        <f>(J8-[1]与19年同期销量比较!J7)/[1]与19年同期销量比较!J7*100</f>
        <v>15.96494144080707</v>
      </c>
      <c r="L8" s="42">
        <f t="shared" ref="L8:L39" si="1">D8+H8</f>
        <v>592529.56790000002</v>
      </c>
      <c r="M8" s="42">
        <f>(L8-[1]与19年同期销量比较!L7)/[1]与19年同期销量比较!L7*100</f>
        <v>-35.50900428547088</v>
      </c>
    </row>
    <row r="9" spans="1:13" ht="12" customHeight="1">
      <c r="A9" s="6" t="s">
        <v>49</v>
      </c>
      <c r="B9" s="42">
        <v>20754.979200000002</v>
      </c>
      <c r="C9" s="42">
        <f>(B9-[1]与19年同期销量比较!B8)/[1]与19年同期销量比较!B8*100</f>
        <v>-1.2592390136131226</v>
      </c>
      <c r="D9" s="42">
        <v>195646.43878500001</v>
      </c>
      <c r="E9" s="42">
        <f>(D9-[1]与19年同期销量比较!D8)/[1]与19年同期销量比较!D8*100</f>
        <v>-27.920870430667065</v>
      </c>
      <c r="F9" s="42">
        <v>27847.368999999999</v>
      </c>
      <c r="G9" s="42">
        <f>(F9-[1]与19年同期销量比较!F8)/[1]与19年同期销量比较!F8*100</f>
        <v>31.513803420322322</v>
      </c>
      <c r="H9" s="42">
        <v>219816.1298</v>
      </c>
      <c r="I9" s="42">
        <f>(H9-[1]与19年同期销量比较!H8)/[1]与19年同期销量比较!H8*100</f>
        <v>-17.566756488370732</v>
      </c>
      <c r="J9" s="42">
        <f t="shared" si="0"/>
        <v>48602.3482</v>
      </c>
      <c r="K9" s="42">
        <f>(J9-[1]与19年同期销量比较!J8)/[1]与19年同期销量比较!J8*100</f>
        <v>15.187406840073312</v>
      </c>
      <c r="L9" s="42">
        <f t="shared" si="1"/>
        <v>415462.568585</v>
      </c>
      <c r="M9" s="42">
        <f>(L9-[1]与19年同期销量比较!L8)/[1]与19年同期销量比较!L8*100</f>
        <v>-22.789737881072526</v>
      </c>
    </row>
    <row r="10" spans="1:13" ht="12" customHeight="1">
      <c r="A10" s="6" t="s">
        <v>50</v>
      </c>
      <c r="B10" s="42">
        <v>32071.2412</v>
      </c>
      <c r="C10" s="42">
        <f>(B10-[1]与19年同期销量比较!B9)/[1]与19年同期销量比较!B9*100</f>
        <v>-5.1715150546554822</v>
      </c>
      <c r="D10" s="42">
        <v>301554.33006200002</v>
      </c>
      <c r="E10" s="42">
        <f>(D10-[1]与19年同期销量比较!D9)/[1]与19年同期销量比较!D9*100</f>
        <v>-31.562434631976373</v>
      </c>
      <c r="F10" s="42">
        <v>88696.900899999993</v>
      </c>
      <c r="G10" s="42">
        <f>(F10-[1]与19年同期销量比较!F9)/[1]与19年同期销量比较!F9*100</f>
        <v>35.840960282303733</v>
      </c>
      <c r="H10" s="42">
        <v>737568.20400000003</v>
      </c>
      <c r="I10" s="42">
        <f>(H10-[1]与19年同期销量比较!H9)/[1]与19年同期销量比较!H9*100</f>
        <v>-9.1306067700228706</v>
      </c>
      <c r="J10" s="42">
        <f t="shared" si="0"/>
        <v>120768.1421</v>
      </c>
      <c r="K10" s="42">
        <f>(J10-[1]与19年同期销量比较!J9)/[1]与19年同期销量比较!J9*100</f>
        <v>21.846573474249688</v>
      </c>
      <c r="L10" s="42">
        <f t="shared" si="1"/>
        <v>1039122.534062</v>
      </c>
      <c r="M10" s="42">
        <f>(L10-[1]与19年同期销量比较!L9)/[1]与19年同期销量比较!L9*100</f>
        <v>-17.023297577593887</v>
      </c>
    </row>
    <row r="11" spans="1:13" ht="12" customHeight="1">
      <c r="A11" s="6" t="s">
        <v>51</v>
      </c>
      <c r="B11" s="42">
        <v>24384.8089</v>
      </c>
      <c r="C11" s="42">
        <f>(B11-[1]与19年同期销量比较!B10)/[1]与19年同期销量比较!B10*100</f>
        <v>11.352429677060734</v>
      </c>
      <c r="D11" s="42">
        <v>228324.36901200001</v>
      </c>
      <c r="E11" s="42">
        <f>(D11-[1]与19年同期销量比较!D10)/[1]与19年同期销量比较!D10*100</f>
        <v>-15.608761246250236</v>
      </c>
      <c r="F11" s="42">
        <v>24532.7641</v>
      </c>
      <c r="G11" s="42">
        <f>(F11-[1]与19年同期销量比较!F10)/[1]与19年同期销量比较!F10*100</f>
        <v>36.873231539613755</v>
      </c>
      <c r="H11" s="42">
        <v>182464.92189999999</v>
      </c>
      <c r="I11" s="42">
        <f>(H11-[1]与19年同期销量比较!H10)/[1]与19年同期销量比较!H10*100</f>
        <v>-25.688679596271246</v>
      </c>
      <c r="J11" s="42">
        <f t="shared" si="0"/>
        <v>48917.573000000004</v>
      </c>
      <c r="K11" s="42">
        <f>(J11-[1]与19年同期销量比较!J10)/[1]与19年同期销量比较!J10*100</f>
        <v>22.839095479787673</v>
      </c>
      <c r="L11" s="42">
        <f t="shared" si="1"/>
        <v>410789.290912</v>
      </c>
      <c r="M11" s="42">
        <f>(L11-[1]与19年同期销量比较!L10)/[1]与19年同期销量比较!L10*100</f>
        <v>-20.404451118255231</v>
      </c>
    </row>
    <row r="12" spans="1:13" ht="12" customHeight="1">
      <c r="A12" s="6" t="s">
        <v>52</v>
      </c>
      <c r="B12" s="42">
        <v>22273.920399999999</v>
      </c>
      <c r="C12" s="42">
        <f>(B12-[1]与19年同期销量比较!B11)/[1]与19年同期销量比较!B11*100</f>
        <v>-5.991812593003683</v>
      </c>
      <c r="D12" s="42">
        <v>234281.56302199999</v>
      </c>
      <c r="E12" s="42">
        <f>(D12-[1]与19年同期销量比较!D11)/[1]与19年同期销量比较!D11*100</f>
        <v>-32.676017609057787</v>
      </c>
      <c r="F12" s="42">
        <v>40406.793299999998</v>
      </c>
      <c r="G12" s="42">
        <f>(F12-[1]与19年同期销量比较!F11)/[1]与19年同期销量比较!F11*100</f>
        <v>18.197888849766304</v>
      </c>
      <c r="H12" s="42">
        <v>353389.80900000001</v>
      </c>
      <c r="I12" s="42">
        <f>(H12-[1]与19年同期销量比较!H11)/[1]与19年同期销量比较!H11*100</f>
        <v>-25.949922644123944</v>
      </c>
      <c r="J12" s="42">
        <f t="shared" si="0"/>
        <v>62680.713699999993</v>
      </c>
      <c r="K12" s="42">
        <f>(J12-[1]与19年同期销量比较!J11)/[1]与19年同期销量比较!J11*100</f>
        <v>8.2955419054146766</v>
      </c>
      <c r="L12" s="42">
        <f t="shared" si="1"/>
        <v>587671.37202200003</v>
      </c>
      <c r="M12" s="42">
        <f>(L12-[1]与19年同期销量比较!L11)/[1]与19年同期销量比较!L11*100</f>
        <v>-28.786276862012368</v>
      </c>
    </row>
    <row r="13" spans="1:13" ht="12" customHeight="1">
      <c r="A13" s="6" t="s">
        <v>53</v>
      </c>
      <c r="B13" s="42">
        <v>50067.895400000001</v>
      </c>
      <c r="C13" s="42">
        <f>(B13-[1]与19年同期销量比较!B12)/[1]与19年同期销量比较!B12*100</f>
        <v>-10.338936777355734</v>
      </c>
      <c r="D13" s="42">
        <v>495782.91017500003</v>
      </c>
      <c r="E13" s="42">
        <f>(D13-[1]与19年同期销量比较!D12)/[1]与19年同期销量比较!D12*100</f>
        <v>-32.130656980792281</v>
      </c>
      <c r="F13" s="42">
        <v>37592.109199999999</v>
      </c>
      <c r="G13" s="42">
        <f>(F13-[1]与19年同期销量比较!F12)/[1]与19年同期销量比较!F12*100</f>
        <v>4.2249417013526651</v>
      </c>
      <c r="H13" s="42">
        <v>299744.84480000002</v>
      </c>
      <c r="I13" s="42">
        <f>(H13-[1]与19年同期销量比较!H12)/[1]与19年同期销量比较!H12*100</f>
        <v>-37.570453348190128</v>
      </c>
      <c r="J13" s="42">
        <f t="shared" si="0"/>
        <v>87660.0046</v>
      </c>
      <c r="K13" s="42">
        <f>(J13-[1]与19年同期销量比较!J12)/[1]与19年同期销量比较!J12*100</f>
        <v>-4.6236043449265143</v>
      </c>
      <c r="L13" s="42">
        <f t="shared" si="1"/>
        <v>795527.75497500005</v>
      </c>
      <c r="M13" s="42">
        <f>(L13-[1]与19年同期销量比较!L12)/[1]与19年同期销量比较!L12*100</f>
        <v>-34.288068920047039</v>
      </c>
    </row>
    <row r="14" spans="1:13" ht="12" customHeight="1">
      <c r="A14" s="6" t="s">
        <v>54</v>
      </c>
      <c r="B14" s="42">
        <v>17370.739600000001</v>
      </c>
      <c r="C14" s="42">
        <f>(B14-[1]与19年同期销量比较!B13)/[1]与19年同期销量比较!B13*100</f>
        <v>13.727092514818212</v>
      </c>
      <c r="D14" s="42">
        <v>169894.29086499999</v>
      </c>
      <c r="E14" s="42">
        <f>(D14-[1]与19年同期销量比较!D13)/[1]与19年同期销量比较!D13*100</f>
        <v>-20.430990874304129</v>
      </c>
      <c r="F14" s="42">
        <v>33058.191299999999</v>
      </c>
      <c r="G14" s="42">
        <f>(F14-[1]与19年同期销量比较!F13)/[1]与19年同期销量比较!F13*100</f>
        <v>38.577278682618505</v>
      </c>
      <c r="H14" s="42">
        <v>280074.26500000001</v>
      </c>
      <c r="I14" s="42">
        <f>(H14-[1]与19年同期销量比较!H13)/[1]与19年同期销量比较!H13*100</f>
        <v>-10.037361023912371</v>
      </c>
      <c r="J14" s="42">
        <f t="shared" si="0"/>
        <v>50428.930899999999</v>
      </c>
      <c r="K14" s="42">
        <f>(J14-[1]与19年同期销量比较!J13)/[1]与19年同期销量比较!J13*100</f>
        <v>28.877094187907147</v>
      </c>
      <c r="L14" s="42">
        <f t="shared" si="1"/>
        <v>449968.555865</v>
      </c>
      <c r="M14" s="42">
        <f>(L14-[1]与19年同期销量比较!L13)/[1]与19年同期销量比较!L13*100</f>
        <v>-14.26574384387683</v>
      </c>
    </row>
    <row r="15" spans="1:13" ht="12" customHeight="1">
      <c r="A15" s="6" t="s">
        <v>55</v>
      </c>
      <c r="B15" s="42">
        <v>25956.772799999999</v>
      </c>
      <c r="C15" s="42">
        <f>(B15-[1]与19年同期销量比较!B14)/[1]与19年同期销量比较!B14*100</f>
        <v>10.028040583203172</v>
      </c>
      <c r="D15" s="42">
        <v>220190.26632900001</v>
      </c>
      <c r="E15" s="42">
        <f>(D15-[1]与19年同期销量比较!D14)/[1]与19年同期销量比较!D14*100</f>
        <v>-29.746598889751841</v>
      </c>
      <c r="F15" s="42">
        <v>33633.059099999999</v>
      </c>
      <c r="G15" s="42">
        <f>(F15-[1]与19年同期销量比较!F14)/[1]与19年同期销量比较!F14*100</f>
        <v>11.691397817828285</v>
      </c>
      <c r="H15" s="42">
        <v>289206.3028</v>
      </c>
      <c r="I15" s="42">
        <f>(H15-[1]与19年同期销量比较!H14)/[1]与19年同期销量比较!H14*100</f>
        <v>-31.401698902893255</v>
      </c>
      <c r="J15" s="42">
        <f t="shared" si="0"/>
        <v>59589.831899999997</v>
      </c>
      <c r="K15" s="42">
        <f>(J15-[1]与19年同期销量比较!J14)/[1]与19年同期销量比较!J14*100</f>
        <v>10.96071326243599</v>
      </c>
      <c r="L15" s="42">
        <f t="shared" si="1"/>
        <v>509396.56912900001</v>
      </c>
      <c r="M15" s="42">
        <f>(L15-[1]与19年同期销量比较!L14)/[1]与19年同期销量比较!L14*100</f>
        <v>-30.695937863726584</v>
      </c>
    </row>
    <row r="16" spans="1:13" ht="12" customHeight="1">
      <c r="A16" s="6" t="s">
        <v>56</v>
      </c>
      <c r="B16" s="42">
        <v>39070.605799999998</v>
      </c>
      <c r="C16" s="42">
        <f>(B16-[1]与19年同期销量比较!B15)/[1]与19年同期销量比较!B15*100</f>
        <v>17.374552687817658</v>
      </c>
      <c r="D16" s="42">
        <v>367214.69854000001</v>
      </c>
      <c r="E16" s="42">
        <f>(D16-[1]与19年同期销量比较!D15)/[1]与19年同期销量比较!D15*100</f>
        <v>-12.037945873512449</v>
      </c>
      <c r="F16" s="42">
        <v>37787.489500000003</v>
      </c>
      <c r="G16" s="42">
        <f>(F16-[1]与19年同期销量比较!F15)/[1]与19年同期销量比较!F15*100</f>
        <v>30.954563714703998</v>
      </c>
      <c r="H16" s="42">
        <v>294887.04129999998</v>
      </c>
      <c r="I16" s="42">
        <f>(H16-[1]与19年同期销量比较!H15)/[1]与19年同期销量比较!H15*100</f>
        <v>-15.225047104481146</v>
      </c>
      <c r="J16" s="42">
        <f t="shared" si="0"/>
        <v>76858.095300000001</v>
      </c>
      <c r="K16" s="42">
        <f>(J16-[1]与19年同期销量比较!J15)/[1]与19年同期销量比较!J15*100</f>
        <v>23.680328657399592</v>
      </c>
      <c r="L16" s="42">
        <f t="shared" si="1"/>
        <v>662101.73983999994</v>
      </c>
      <c r="M16" s="42">
        <f>(L16-[1]与19年同期销量比较!L15)/[1]与19年同期销量比较!L15*100</f>
        <v>-13.486527603925817</v>
      </c>
    </row>
    <row r="17" spans="1:13" ht="12" customHeight="1">
      <c r="A17" s="6" t="s">
        <v>57</v>
      </c>
      <c r="B17" s="42">
        <v>72523.097999999998</v>
      </c>
      <c r="C17" s="42">
        <f>(B17-[1]与19年同期销量比较!B16)/[1]与19年同期销量比较!B16*100</f>
        <v>-8.5286158702588768</v>
      </c>
      <c r="D17" s="42">
        <v>701577.50191400002</v>
      </c>
      <c r="E17" s="42">
        <f>(D17-[1]与19年同期销量比较!D16)/[1]与19年同期销量比较!D16*100</f>
        <v>-32.634494904381185</v>
      </c>
      <c r="F17" s="42">
        <v>188914.17050000001</v>
      </c>
      <c r="G17" s="42">
        <f>(F17-[1]与19年同期销量比较!F16)/[1]与19年同期销量比较!F16*100</f>
        <v>27.189535660700731</v>
      </c>
      <c r="H17" s="42">
        <v>1613115.2253</v>
      </c>
      <c r="I17" s="42">
        <f>(H17-[1]与19年同期销量比较!H16)/[1]与19年同期销量比较!H16*100</f>
        <v>-12.873665682607308</v>
      </c>
      <c r="J17" s="42">
        <f t="shared" si="0"/>
        <v>261437.26850000001</v>
      </c>
      <c r="K17" s="42">
        <f>(J17-[1]与19年同期销量比较!J16)/[1]与19年同期销量比较!J16*100</f>
        <v>14.758755012054573</v>
      </c>
      <c r="L17" s="42">
        <f t="shared" si="1"/>
        <v>2314692.7272140002</v>
      </c>
      <c r="M17" s="42">
        <f>(L17-[1]与19年同期销量比较!L16)/[1]与19年同期销量比较!L16*100</f>
        <v>-19.987560098073224</v>
      </c>
    </row>
    <row r="18" spans="1:13" ht="12" customHeight="1">
      <c r="A18" s="6" t="s">
        <v>58</v>
      </c>
      <c r="B18" s="42">
        <v>105654.86010000001</v>
      </c>
      <c r="C18" s="42">
        <f>(B18-[1]与19年同期销量比较!B17)/[1]与19年同期销量比较!B17*100</f>
        <v>-1.5497914104872781</v>
      </c>
      <c r="D18" s="42">
        <v>920756.62804600003</v>
      </c>
      <c r="E18" s="42">
        <f>(D18-[1]与19年同期销量比较!D17)/[1]与19年同期销量比较!D17*100</f>
        <v>-25.183495497569215</v>
      </c>
      <c r="F18" s="42">
        <v>130517.92110000001</v>
      </c>
      <c r="G18" s="42">
        <f>(F18-[1]与19年同期销量比较!F17)/[1]与19年同期销量比较!F17*100</f>
        <v>34.627490126563607</v>
      </c>
      <c r="H18" s="42">
        <v>1021289.2441</v>
      </c>
      <c r="I18" s="42">
        <f>(H18-[1]与19年同期销量比较!H17)/[1]与19年同期销量比较!H17*100</f>
        <v>-19.115445097334963</v>
      </c>
      <c r="J18" s="42">
        <f t="shared" si="0"/>
        <v>236172.78120000003</v>
      </c>
      <c r="K18" s="42">
        <f>(J18-[1]与19年同期销量比较!J17)/[1]与19年同期销量比较!J17*100</f>
        <v>15.620484273609536</v>
      </c>
      <c r="L18" s="42">
        <f t="shared" si="1"/>
        <v>1942045.8721460002</v>
      </c>
      <c r="M18" s="42">
        <f>(L18-[1]与19年同期销量比较!L17)/[1]与19年同期销量比较!L17*100</f>
        <v>-22.110574802012604</v>
      </c>
    </row>
    <row r="19" spans="1:13" ht="12" customHeight="1">
      <c r="A19" s="6" t="s">
        <v>59</v>
      </c>
      <c r="B19" s="42">
        <v>35429.650800000003</v>
      </c>
      <c r="C19" s="42">
        <f>(B19-[1]与19年同期销量比较!B18)/[1]与19年同期销量比较!B18*100</f>
        <v>-17.686857613162683</v>
      </c>
      <c r="D19" s="42">
        <v>349784.840149</v>
      </c>
      <c r="E19" s="42">
        <f>(D19-[1]与19年同期销量比较!D18)/[1]与19年同期销量比较!D18*100</f>
        <v>-38.826476931108431</v>
      </c>
      <c r="F19" s="42">
        <v>64028.6486</v>
      </c>
      <c r="G19" s="42">
        <f>(F19-[1]与19年同期销量比较!F18)/[1]与19年同期销量比较!F18*100</f>
        <v>25.120034082455199</v>
      </c>
      <c r="H19" s="42">
        <v>516506.47279999999</v>
      </c>
      <c r="I19" s="42">
        <f>(H19-[1]与19年同期销量比较!H18)/[1]与19年同期销量比较!H18*100</f>
        <v>-21.992858782045943</v>
      </c>
      <c r="J19" s="42">
        <f t="shared" si="0"/>
        <v>99458.299400000004</v>
      </c>
      <c r="K19" s="42">
        <f>(J19-[1]与19年同期销量比较!J18)/[1]与19年同期销量比较!J18*100</f>
        <v>5.563794558889831</v>
      </c>
      <c r="L19" s="42">
        <f t="shared" si="1"/>
        <v>866291.31294899993</v>
      </c>
      <c r="M19" s="42">
        <f>(L19-[1]与19年同期销量比较!L18)/[1]与19年同期销量比较!L18*100</f>
        <v>-29.793468017303539</v>
      </c>
    </row>
    <row r="20" spans="1:13" ht="12" customHeight="1">
      <c r="A20" s="6" t="s">
        <v>60</v>
      </c>
      <c r="B20" s="42">
        <v>24760.089599999999</v>
      </c>
      <c r="C20" s="42">
        <f>(B20-[1]与19年同期销量比较!B19)/[1]与19年同期销量比较!B19*100</f>
        <v>-8.2875508836295637</v>
      </c>
      <c r="D20" s="42">
        <v>240070.72692399999</v>
      </c>
      <c r="E20" s="42">
        <f>(D20-[1]与19年同期销量比较!D19)/[1]与19年同期销量比较!D19*100</f>
        <v>-31.634219568909256</v>
      </c>
      <c r="F20" s="42">
        <v>79379.905400000003</v>
      </c>
      <c r="G20" s="42">
        <f>(F20-[1]与19年同期销量比较!F19)/[1]与19年同期销量比较!F19*100</f>
        <v>25.392788916865396</v>
      </c>
      <c r="H20" s="42">
        <v>687405.88060000003</v>
      </c>
      <c r="I20" s="42">
        <f>(H20-[1]与19年同期销量比较!H19)/[1]与19年同期销量比较!H19*100</f>
        <v>-6.365387292263085</v>
      </c>
      <c r="J20" s="42">
        <f t="shared" si="0"/>
        <v>104139.995</v>
      </c>
      <c r="K20" s="42">
        <f>(J20-[1]与19年同期销量比较!J19)/[1]与19年同期销量比较!J19*100</f>
        <v>15.323460656445118</v>
      </c>
      <c r="L20" s="42">
        <f t="shared" si="1"/>
        <v>927476.60752399999</v>
      </c>
      <c r="M20" s="42">
        <f>(L20-[1]与19年同期销量比较!L19)/[1]与19年同期销量比较!L19*100</f>
        <v>-14.541345973165971</v>
      </c>
    </row>
    <row r="21" spans="1:13" ht="12" customHeight="1">
      <c r="A21" s="6" t="s">
        <v>61</v>
      </c>
      <c r="B21" s="42">
        <v>22773.529600000002</v>
      </c>
      <c r="C21" s="42">
        <f>(B21-[1]与19年同期销量比较!B20)/[1]与19年同期销量比较!B20*100</f>
        <v>-28.636635773927964</v>
      </c>
      <c r="D21" s="42">
        <v>201205.856374</v>
      </c>
      <c r="E21" s="42">
        <f>(D21-[1]与19年同期销量比较!D20)/[1]与19年同期销量比较!D20*100</f>
        <v>-35.48161460194455</v>
      </c>
      <c r="F21" s="42">
        <v>50590.810799999999</v>
      </c>
      <c r="G21" s="42">
        <f>(F21-[1]与19年同期销量比较!F20)/[1]与19年同期销量比较!F20*100</f>
        <v>19.723047614619347</v>
      </c>
      <c r="H21" s="42">
        <v>401626.37300000002</v>
      </c>
      <c r="I21" s="42">
        <f>(H21-[1]与19年同期销量比较!H20)/[1]与19年同期销量比较!H20*100</f>
        <v>-25.086819816928283</v>
      </c>
      <c r="J21" s="42">
        <f t="shared" si="0"/>
        <v>73364.340400000001</v>
      </c>
      <c r="K21" s="42">
        <f>(J21-[1]与19年同期销量比较!J20)/[1]与19年同期销量比较!J20*100</f>
        <v>-1.084377901056651</v>
      </c>
      <c r="L21" s="42">
        <f t="shared" si="1"/>
        <v>602832.22937399999</v>
      </c>
      <c r="M21" s="42">
        <f>(L21-[1]与19年同期销量比较!L20)/[1]与19年同期销量比较!L20*100</f>
        <v>-28.90966862577163</v>
      </c>
    </row>
    <row r="22" spans="1:13" ht="12" customHeight="1">
      <c r="A22" s="6" t="s">
        <v>62</v>
      </c>
      <c r="B22" s="42">
        <f>74257.0434+0.002</f>
        <v>74257.045399999988</v>
      </c>
      <c r="C22" s="42">
        <f>(B22-[1]与19年同期销量比较!B21)/[1]与19年同期销量比较!B21*100</f>
        <v>-15.510202113737162</v>
      </c>
      <c r="D22" s="42">
        <v>741689.34051000001</v>
      </c>
      <c r="E22" s="42">
        <f>(D22-[1]与19年同期销量比较!D21)/[1]与19年同期销量比较!D21*100</f>
        <v>-33.856102402076587</v>
      </c>
      <c r="F22" s="42">
        <v>139986.0526</v>
      </c>
      <c r="G22" s="42">
        <f>(F22-[1]与19年同期销量比较!F21)/[1]与19年同期销量比较!F21*100</f>
        <v>7.2996241209409147</v>
      </c>
      <c r="H22" s="42">
        <v>1171916.6788000001</v>
      </c>
      <c r="I22" s="42">
        <f>(H22-[1]与19年同期销量比较!H21)/[1]与19年同期销量比较!H21*100</f>
        <v>-28.574977442422927</v>
      </c>
      <c r="J22" s="42">
        <f t="shared" si="0"/>
        <v>214243.098</v>
      </c>
      <c r="K22" s="42">
        <f>(J22-[1]与19年同期销量比较!J21)/[1]与19年同期销量比较!J21*100</f>
        <v>-1.88156906413589</v>
      </c>
      <c r="L22" s="42">
        <f t="shared" si="1"/>
        <v>1913606.0193100001</v>
      </c>
      <c r="M22" s="42">
        <f>(L22-[1]与19年同期销量比较!L21)/[1]与19年同期销量比较!L21*100</f>
        <v>-30.718956747159869</v>
      </c>
    </row>
    <row r="23" spans="1:13" ht="12" customHeight="1">
      <c r="A23" s="6" t="s">
        <v>63</v>
      </c>
      <c r="B23" s="42">
        <v>31404.578000000001</v>
      </c>
      <c r="C23" s="42">
        <f>(B23-[1]与19年同期销量比较!B22)/[1]与19年同期销量比较!B22*100</f>
        <v>-31.194958325655708</v>
      </c>
      <c r="D23" s="42">
        <v>330518.38835099997</v>
      </c>
      <c r="E23" s="42">
        <f>(D23-[1]与19年同期销量比较!D22)/[1]与19年同期销量比较!D22*100</f>
        <v>-37.395893865190786</v>
      </c>
      <c r="F23" s="42">
        <v>123504.8327</v>
      </c>
      <c r="G23" s="42">
        <f>(F23-[1]与19年同期销量比较!F22)/[1]与19年同期销量比较!F22*100</f>
        <v>22.299925032980468</v>
      </c>
      <c r="H23" s="42">
        <v>1011733.2061</v>
      </c>
      <c r="I23" s="42">
        <f>(H23-[1]与19年同期销量比较!H22)/[1]与19年同期销量比较!H22*100</f>
        <v>-24.201890838387147</v>
      </c>
      <c r="J23" s="42">
        <f t="shared" si="0"/>
        <v>154909.41070000001</v>
      </c>
      <c r="K23" s="42">
        <f>(J23-[1]与19年同期销量比较!J22)/[1]与19年同期销量比较!J22*100</f>
        <v>5.647868316960623</v>
      </c>
      <c r="L23" s="42">
        <f t="shared" si="1"/>
        <v>1342251.594451</v>
      </c>
      <c r="M23" s="42">
        <f>(L23-[1]与19年同期销量比较!L22)/[1]与19年同期销量比较!L22*100</f>
        <v>-27.941454654697779</v>
      </c>
    </row>
    <row r="24" spans="1:13" ht="12" customHeight="1">
      <c r="A24" s="6" t="s">
        <v>64</v>
      </c>
      <c r="B24" s="42">
        <v>42314.426399999997</v>
      </c>
      <c r="C24" s="42">
        <f>(B24-[1]与19年同期销量比较!B23)/[1]与19年同期销量比较!B23*100</f>
        <v>-21.060329712814298</v>
      </c>
      <c r="D24" s="42">
        <v>420179.62197699997</v>
      </c>
      <c r="E24" s="42">
        <f>(D24-[1]与19年同期销量比较!D23)/[1]与19年同期销量比较!D23*100</f>
        <v>-36.491574313334894</v>
      </c>
      <c r="F24" s="42">
        <v>86070.093900000007</v>
      </c>
      <c r="G24" s="42">
        <f>(F24-[1]与19年同期销量比较!F23)/[1]与19年同期销量比较!F23*100</f>
        <v>18.996180753516519</v>
      </c>
      <c r="H24" s="42">
        <v>618639.14760000003</v>
      </c>
      <c r="I24" s="42">
        <f>(H24-[1]与19年同期销量比较!H23)/[1]与19年同期销量比较!H23*100</f>
        <v>-28.967862224744991</v>
      </c>
      <c r="J24" s="42">
        <f t="shared" si="0"/>
        <v>128384.5203</v>
      </c>
      <c r="K24" s="42">
        <f>(J24-[1]与19年同期销量比较!J23)/[1]与19年同期销量比较!J23*100</f>
        <v>1.9461747953231912</v>
      </c>
      <c r="L24" s="42">
        <f t="shared" si="1"/>
        <v>1038818.7695770001</v>
      </c>
      <c r="M24" s="42">
        <f>(L24-[1]与19年同期销量比较!L23)/[1]与19年同期销量比较!L23*100</f>
        <v>-32.215919851226836</v>
      </c>
    </row>
    <row r="25" spans="1:13" ht="12" customHeight="1">
      <c r="A25" s="6" t="s">
        <v>65</v>
      </c>
      <c r="B25" s="42">
        <v>42961.7114</v>
      </c>
      <c r="C25" s="42">
        <f>(B25-[1]与19年同期销量比较!B24)/[1]与19年同期销量比较!B24*100</f>
        <v>-3.5508298150898807</v>
      </c>
      <c r="D25" s="42">
        <v>407434.210288</v>
      </c>
      <c r="E25" s="42">
        <f>(D25-[1]与19年同期销量比较!D24)/[1]与19年同期销量比较!D24*100</f>
        <v>-34.363397022652023</v>
      </c>
      <c r="F25" s="42">
        <v>38159.342400000001</v>
      </c>
      <c r="G25" s="42">
        <f>(F25-[1]与19年同期销量比较!F24)/[1]与19年同期销量比较!F24*100</f>
        <v>-0.77029220214813898</v>
      </c>
      <c r="H25" s="42">
        <v>284032.74420000002</v>
      </c>
      <c r="I25" s="42">
        <f>(H25-[1]与19年同期销量比较!H24)/[1]与19年同期销量比较!H24*100</f>
        <v>-44.287383068159983</v>
      </c>
      <c r="J25" s="42">
        <f t="shared" si="0"/>
        <v>81121.053799999994</v>
      </c>
      <c r="K25" s="42">
        <f>(J25-[1]与19年同期销量比较!J24)/[1]与19年同期销量比较!J24*100</f>
        <v>-2.2625344840355224</v>
      </c>
      <c r="L25" s="42">
        <f t="shared" si="1"/>
        <v>691466.95448800002</v>
      </c>
      <c r="M25" s="42">
        <f>(L25-[1]与19年同期销量比较!L24)/[1]与19年同期销量比较!L24*100</f>
        <v>-38.838544753389989</v>
      </c>
    </row>
    <row r="26" spans="1:13" ht="12" customHeight="1">
      <c r="A26" s="6" t="s">
        <v>66</v>
      </c>
      <c r="B26" s="42">
        <v>150100.1428</v>
      </c>
      <c r="C26" s="42">
        <f>(B26-[1]与19年同期销量比较!B25)/[1]与19年同期销量比较!B25*100</f>
        <v>13.632405820887797</v>
      </c>
      <c r="D26" s="42">
        <v>1253232.012811</v>
      </c>
      <c r="E26" s="42">
        <f>(D26-[1]与19年同期销量比较!D25)/[1]与19年同期销量比较!D25*100</f>
        <v>-20.763481289434189</v>
      </c>
      <c r="F26" s="42">
        <v>169914.7519</v>
      </c>
      <c r="G26" s="42">
        <f>(F26-[1]与19年同期销量比较!F25)/[1]与19年同期销量比较!F25*100</f>
        <v>25.232296077407511</v>
      </c>
      <c r="H26" s="42">
        <v>1245140.8851000001</v>
      </c>
      <c r="I26" s="42">
        <f>(H26-[1]与19年同期销量比较!H25)/[1]与19年同期销量比较!H25*100</f>
        <v>-23.772240351218542</v>
      </c>
      <c r="J26" s="42">
        <f t="shared" si="0"/>
        <v>320014.8947</v>
      </c>
      <c r="K26" s="42">
        <f>(J26-[1]与19年同期销量比较!J25)/[1]与19年同期销量比较!J25*100</f>
        <v>19.510043841735509</v>
      </c>
      <c r="L26" s="42">
        <f t="shared" si="1"/>
        <v>2498372.8979110001</v>
      </c>
      <c r="M26" s="42">
        <f>(L26-[1]与19年同期销量比较!L25)/[1]与19年同期销量比较!L25*100</f>
        <v>-22.292105145065428</v>
      </c>
    </row>
    <row r="27" spans="1:13" ht="12" customHeight="1">
      <c r="A27" s="6" t="s">
        <v>67</v>
      </c>
      <c r="B27" s="42">
        <v>24152.599399999999</v>
      </c>
      <c r="C27" s="42">
        <f>(B27-[1]与19年同期销量比较!B26)/[1]与19年同期销量比较!B26*100</f>
        <v>-24.313973481594811</v>
      </c>
      <c r="D27" s="42">
        <v>258546.867722</v>
      </c>
      <c r="E27" s="42">
        <f>(D27-[1]与19年同期销量比较!D26)/[1]与19年同期销量比较!D26*100</f>
        <v>-28.202132653867295</v>
      </c>
      <c r="F27" s="42">
        <v>19284.263500000001</v>
      </c>
      <c r="G27" s="42">
        <f>(F27-[1]与19年同期销量比较!F26)/[1]与19年同期销量比较!F26*100</f>
        <v>27.736915123583127</v>
      </c>
      <c r="H27" s="42">
        <v>141508.98300000001</v>
      </c>
      <c r="I27" s="42">
        <f>(H27-[1]与19年同期销量比较!H26)/[1]与19年同期销量比较!H26*100</f>
        <v>-31.369113028601031</v>
      </c>
      <c r="J27" s="42">
        <f t="shared" si="0"/>
        <v>43436.8629</v>
      </c>
      <c r="K27" s="42">
        <f>(J27-[1]与19年同期销量比较!J26)/[1]与19年同期销量比较!J26*100</f>
        <v>-7.5977167649347184</v>
      </c>
      <c r="L27" s="42">
        <f t="shared" si="1"/>
        <v>400055.850722</v>
      </c>
      <c r="M27" s="42">
        <f>(L27-[1]与19年同期销量比较!L26)/[1]与19年同期销量比较!L26*100</f>
        <v>-29.35523832573756</v>
      </c>
    </row>
    <row r="28" spans="1:13" ht="12" customHeight="1">
      <c r="A28" s="6" t="s">
        <v>68</v>
      </c>
      <c r="B28" s="42">
        <v>2445.5023000000001</v>
      </c>
      <c r="C28" s="42">
        <f>(B28-[1]与19年同期销量比较!B27)/[1]与19年同期销量比较!B27*100</f>
        <v>-57.497798938124475</v>
      </c>
      <c r="D28" s="42">
        <v>30384.634144</v>
      </c>
      <c r="E28" s="42">
        <f>(D28-[1]与19年同期销量比较!D27)/[1]与19年同期销量比较!D27*100</f>
        <v>-58.179282720039097</v>
      </c>
      <c r="F28" s="42">
        <v>5317.3802400000004</v>
      </c>
      <c r="G28" s="42">
        <f>(F28-[1]与19年同期销量比较!F27)/[1]与19年同期销量比较!F27*100</f>
        <v>4.5408721589510783</v>
      </c>
      <c r="H28" s="42">
        <v>42860.178140000004</v>
      </c>
      <c r="I28" s="42">
        <f>(H28-[1]与19年同期销量比较!H27)/[1]与19年同期销量比较!H27*100</f>
        <v>-29.778725994706168</v>
      </c>
      <c r="J28" s="42">
        <f t="shared" si="0"/>
        <v>7762.8825400000005</v>
      </c>
      <c r="K28" s="42">
        <f>(J28-[1]与19年同期销量比较!J27)/[1]与19年同期销量比较!J27*100</f>
        <v>-28.388263467441398</v>
      </c>
      <c r="L28" s="42">
        <f t="shared" si="1"/>
        <v>73244.812284</v>
      </c>
      <c r="M28" s="42">
        <f>(L28-[1]与19年同期销量比较!L27)/[1]与19年同期销量比较!L27*100</f>
        <v>-45.213106237934952</v>
      </c>
    </row>
    <row r="29" spans="1:13" ht="12" customHeight="1">
      <c r="A29" s="6" t="s">
        <v>69</v>
      </c>
      <c r="B29" s="42">
        <v>25295.012999999999</v>
      </c>
      <c r="C29" s="42">
        <f>(B29-[1]与19年同期销量比较!B28)/[1]与19年同期销量比较!B28*100</f>
        <v>-13.416881475336959</v>
      </c>
      <c r="D29" s="42">
        <v>251535.392674</v>
      </c>
      <c r="E29" s="42">
        <f>(D29-[1]与19年同期销量比较!D28)/[1]与19年同期销量比较!D28*100</f>
        <v>-29.373881960667457</v>
      </c>
      <c r="F29" s="42">
        <v>38173.967700000001</v>
      </c>
      <c r="G29" s="42">
        <f>(F29-[1]与19年同期销量比较!F28)/[1]与19年同期销量比较!F28*100</f>
        <v>1.6305971410171247</v>
      </c>
      <c r="H29" s="42">
        <v>299505.21730000002</v>
      </c>
      <c r="I29" s="42">
        <f>(H29-[1]与19年同期销量比较!H28)/[1]与19年同期销量比较!H28*100</f>
        <v>-34.407514190706259</v>
      </c>
      <c r="J29" s="42">
        <f t="shared" si="0"/>
        <v>63468.9807</v>
      </c>
      <c r="K29" s="42">
        <f>(J29-[1]与19年同期销量比较!J28)/[1]与19年同期销量比较!J28*100</f>
        <v>-4.9527031300156432</v>
      </c>
      <c r="L29" s="42">
        <f t="shared" si="1"/>
        <v>551040.60997400002</v>
      </c>
      <c r="M29" s="42">
        <f>(L29-[1]与19年同期销量比较!L28)/[1]与19年同期销量比较!L28*100</f>
        <v>-32.201797018964754</v>
      </c>
    </row>
    <row r="30" spans="1:13" ht="12" customHeight="1">
      <c r="A30" s="6" t="s">
        <v>70</v>
      </c>
      <c r="B30" s="42">
        <v>65873.390799999994</v>
      </c>
      <c r="C30" s="42">
        <f>(B30-[1]与19年同期销量比较!B29)/[1]与19年同期销量比较!B29*100</f>
        <v>-2.2112885736818</v>
      </c>
      <c r="D30" s="42">
        <v>636167.38452099997</v>
      </c>
      <c r="E30" s="42">
        <f>(D30-[1]与19年同期销量比较!D29)/[1]与19年同期销量比较!D29*100</f>
        <v>-21.234201868025579</v>
      </c>
      <c r="F30" s="42">
        <v>73069.836500000005</v>
      </c>
      <c r="G30" s="42">
        <f>(F30-[1]与19年同期销量比较!F29)/[1]与19年同期销量比较!F29*100</f>
        <v>27.902349874946076</v>
      </c>
      <c r="H30" s="42">
        <v>570412.51229999994</v>
      </c>
      <c r="I30" s="42">
        <f>(H30-[1]与19年同期销量比较!H29)/[1]与19年同期销量比较!H29*100</f>
        <v>-22.058318744958331</v>
      </c>
      <c r="J30" s="42">
        <f t="shared" si="0"/>
        <v>138943.2273</v>
      </c>
      <c r="K30" s="42">
        <f>(J30-[1]与19年同期销量比较!J29)/[1]与19年同期销量比较!J29*100</f>
        <v>11.607822102886709</v>
      </c>
      <c r="L30" s="42">
        <f t="shared" si="1"/>
        <v>1206579.8968209999</v>
      </c>
      <c r="M30" s="42">
        <f>(L30-[1]与19年同期销量比较!L29)/[1]与19年同期销量比较!L29*100</f>
        <v>-21.625965574692806</v>
      </c>
    </row>
    <row r="31" spans="1:13" ht="12" customHeight="1">
      <c r="A31" s="6" t="s">
        <v>71</v>
      </c>
      <c r="B31" s="42">
        <v>17119.193299999999</v>
      </c>
      <c r="C31" s="42">
        <f>(B31-[1]与19年同期销量比较!B30)/[1]与19年同期销量比较!B30*100</f>
        <v>8.1081181541167027</v>
      </c>
      <c r="D31" s="42">
        <v>152600.76730000001</v>
      </c>
      <c r="E31" s="42">
        <f>(D31-[1]与19年同期销量比较!D30)/[1]与19年同期销量比较!D30*100</f>
        <v>-22.791142765845024</v>
      </c>
      <c r="F31" s="42">
        <v>43177.983099999998</v>
      </c>
      <c r="G31" s="42">
        <f>(F31-[1]与19年同期销量比较!F30)/[1]与19年同期销量比较!F30*100</f>
        <v>47.404469922643479</v>
      </c>
      <c r="H31" s="42">
        <v>341610.2965</v>
      </c>
      <c r="I31" s="42">
        <f>(H31-[1]与19年同期销量比较!H30)/[1]与19年同期销量比较!H30*100</f>
        <v>-9.9572992980538793</v>
      </c>
      <c r="J31" s="42">
        <f t="shared" si="0"/>
        <v>60297.176399999997</v>
      </c>
      <c r="K31" s="42">
        <f>(J31-[1]与19年同期销量比较!J30)/[1]与19年同期销量比较!J30*100</f>
        <v>33.615348546505246</v>
      </c>
      <c r="L31" s="42">
        <f t="shared" si="1"/>
        <v>494211.0638</v>
      </c>
      <c r="M31" s="42">
        <f>(L31-[1]与19年同期销量比较!L30)/[1]与19年同期销量比较!L30*100</f>
        <v>-14.35317241290354</v>
      </c>
    </row>
    <row r="32" spans="1:13" ht="12" customHeight="1">
      <c r="A32" s="6" t="s">
        <v>72</v>
      </c>
      <c r="B32" s="42">
        <v>53458.635199999997</v>
      </c>
      <c r="C32" s="42">
        <f>(B32-[1]与19年同期销量比较!B31)/[1]与19年同期销量比较!B31*100</f>
        <v>2.361268080013982</v>
      </c>
      <c r="D32" s="42">
        <v>507398.47276700003</v>
      </c>
      <c r="E32" s="42">
        <f>(D32-[1]与19年同期销量比较!D31)/[1]与19年同期销量比较!D31*100</f>
        <v>-19.211511996510051</v>
      </c>
      <c r="F32" s="42">
        <v>79132.529699999999</v>
      </c>
      <c r="G32" s="42">
        <f>(F32-[1]与19年同期销量比较!F31)/[1]与19年同期销量比较!F31*100</f>
        <v>36.01151661196679</v>
      </c>
      <c r="H32" s="42">
        <v>639689.56019999995</v>
      </c>
      <c r="I32" s="42">
        <f>(H32-[1]与19年同期销量比较!H31)/[1]与19年同期销量比较!H31*100</f>
        <v>-10.103033251351098</v>
      </c>
      <c r="J32" s="42">
        <f t="shared" si="0"/>
        <v>132591.1649</v>
      </c>
      <c r="K32" s="42">
        <f>(J32-[1]与19年同期销量比较!J31)/[1]与19年同期销量比较!J31*100</f>
        <v>20.093938576170125</v>
      </c>
      <c r="L32" s="42">
        <f t="shared" si="1"/>
        <v>1147088.032967</v>
      </c>
      <c r="M32" s="42">
        <f>(L32-[1]与19年同期销量比较!L31)/[1]与19年同期销量比较!L31*100</f>
        <v>-14.373327890109966</v>
      </c>
    </row>
    <row r="33" spans="1:13" ht="12" customHeight="1">
      <c r="A33" s="6" t="s">
        <v>73</v>
      </c>
      <c r="B33" s="42">
        <v>13722.452799999999</v>
      </c>
      <c r="C33" s="42">
        <f>(B33-[1]与19年同期销量比较!B32)/[1]与19年同期销量比较!B32*100</f>
        <v>-18.707931691276684</v>
      </c>
      <c r="D33" s="42">
        <v>141936.79019999999</v>
      </c>
      <c r="E33" s="42">
        <f>(D33-[1]与19年同期销量比较!D32)/[1]与19年同期销量比较!D32*100</f>
        <v>-4.3281990242460813</v>
      </c>
      <c r="F33" s="42">
        <v>12238.143400000001</v>
      </c>
      <c r="G33" s="42">
        <f>(F33-[1]与19年同期销量比较!F32)/[1]与19年同期销量比较!F32*100</f>
        <v>57.875994439083868</v>
      </c>
      <c r="H33" s="42">
        <v>99292.921300000002</v>
      </c>
      <c r="I33" s="42">
        <f>(H33-[1]与19年同期销量比较!H32)/[1]与19年同期销量比较!H32*100</f>
        <v>32.885206538942896</v>
      </c>
      <c r="J33" s="42">
        <f t="shared" si="0"/>
        <v>25960.5962</v>
      </c>
      <c r="K33" s="42">
        <f>(J33-[1]与19年同期销量比较!J32)/[1]与19年同期销量比较!J32*100</f>
        <v>5.3930243575020826</v>
      </c>
      <c r="L33" s="42">
        <f t="shared" si="1"/>
        <v>241229.71149999998</v>
      </c>
      <c r="M33" s="42">
        <f>(L33-[1]与19年同期销量比较!L32)/[1]与19年同期销量比较!L32*100</f>
        <v>8.1365254211111164</v>
      </c>
    </row>
    <row r="34" spans="1:13" ht="12" customHeight="1">
      <c r="A34" s="6" t="s">
        <v>74</v>
      </c>
      <c r="B34" s="42">
        <v>72586.394799999995</v>
      </c>
      <c r="C34" s="42">
        <f>(B34-[1]与19年同期销量比较!B33)/[1]与19年同期销量比较!B33*100</f>
        <v>13.719822980257639</v>
      </c>
      <c r="D34" s="42">
        <v>660675.61540300003</v>
      </c>
      <c r="E34" s="42">
        <f>(D34-[1]与19年同期销量比较!D33)/[1]与19年同期销量比较!D33*100</f>
        <v>-13.974452856515491</v>
      </c>
      <c r="F34" s="42">
        <v>48076.86</v>
      </c>
      <c r="G34" s="42">
        <f>(F34-[1]与19年同期销量比较!F33)/[1]与19年同期销量比较!F33*100</f>
        <v>35.95417350595276</v>
      </c>
      <c r="H34" s="42">
        <v>354953.02870000002</v>
      </c>
      <c r="I34" s="42">
        <f>(H34-[1]与19年同期销量比较!H33)/[1]与19年同期销量比较!H33*100</f>
        <v>-17.632806298155074</v>
      </c>
      <c r="J34" s="42">
        <f t="shared" si="0"/>
        <v>120663.2548</v>
      </c>
      <c r="K34" s="42">
        <f>(J34-[1]与19年同期销量比较!J33)/[1]与19年同期销量比较!J33*100</f>
        <v>21.646527695263291</v>
      </c>
      <c r="L34" s="42">
        <f t="shared" si="1"/>
        <v>1015628.6441030001</v>
      </c>
      <c r="M34" s="42">
        <f>(L34-[1]与19年同期销量比较!L33)/[1]与19年同期销量比较!L33*100</f>
        <v>-15.289390455977852</v>
      </c>
    </row>
    <row r="35" spans="1:13" ht="12" customHeight="1">
      <c r="A35" s="6" t="s">
        <v>75</v>
      </c>
      <c r="B35" s="42">
        <v>22407.978999999999</v>
      </c>
      <c r="C35" s="42">
        <f>(B35-[1]与19年同期销量比较!B34)/[1]与19年同期销量比较!B34*100</f>
        <v>7.8742556975678264</v>
      </c>
      <c r="D35" s="42">
        <v>204989.43259700001</v>
      </c>
      <c r="E35" s="42">
        <f>(D35-[1]与19年同期销量比较!D34)/[1]与19年同期销量比较!D34*100</f>
        <v>-26.515623579464094</v>
      </c>
      <c r="F35" s="42">
        <v>28937.179100000001</v>
      </c>
      <c r="G35" s="42">
        <f>(F35-[1]与19年同期销量比较!F34)/[1]与19年同期销量比较!F34*100</f>
        <v>28.803344438237282</v>
      </c>
      <c r="H35" s="42">
        <v>247347.2249</v>
      </c>
      <c r="I35" s="42">
        <f>(H35-[1]与19年同期销量比较!H34)/[1]与19年同期销量比较!H34*100</f>
        <v>-10.498469406786336</v>
      </c>
      <c r="J35" s="42">
        <f t="shared" si="0"/>
        <v>51345.158100000001</v>
      </c>
      <c r="K35" s="42">
        <f>(J35-[1]与19年同期销量比较!J34)/[1]与19年同期销量比较!J34*100</f>
        <v>18.748745950785743</v>
      </c>
      <c r="L35" s="42">
        <f t="shared" si="1"/>
        <v>452336.65749700001</v>
      </c>
      <c r="M35" s="42">
        <f>(L35-[1]与19年同期销量比较!L34)/[1]与19年同期销量比较!L34*100</f>
        <v>-18.54447919090849</v>
      </c>
    </row>
    <row r="36" spans="1:13" ht="12" customHeight="1">
      <c r="A36" s="6" t="s">
        <v>76</v>
      </c>
      <c r="B36" s="42">
        <v>13539.0432</v>
      </c>
      <c r="C36" s="42">
        <f>(B36-[1]与19年同期销量比较!B35)/[1]与19年同期销量比较!B35*100</f>
        <v>45.509447588760779</v>
      </c>
      <c r="D36" s="42">
        <v>114782.55978</v>
      </c>
      <c r="E36" s="42">
        <f>(D36-[1]与19年同期销量比较!D35)/[1]与19年同期销量比较!D35*100</f>
        <v>2.1373521910987887</v>
      </c>
      <c r="F36" s="42">
        <v>6986.0775999999996</v>
      </c>
      <c r="G36" s="42">
        <f>(F36-[1]与19年同期销量比较!F35)/[1]与19年同期销量比较!F35*100</f>
        <v>40.539814149124147</v>
      </c>
      <c r="H36" s="42">
        <v>59563.849000000002</v>
      </c>
      <c r="I36" s="42">
        <f>(H36-[1]与19年同期销量比较!H35)/[1]与19年同期销量比较!H35*100</f>
        <v>-10.004011150308266</v>
      </c>
      <c r="J36" s="42">
        <f t="shared" si="0"/>
        <v>20525.120800000001</v>
      </c>
      <c r="K36" s="42">
        <f>(J36-[1]与19年同期销量比较!J35)/[1]与19年同期销量比较!J35*100</f>
        <v>43.778961913214701</v>
      </c>
      <c r="L36" s="42">
        <f t="shared" si="1"/>
        <v>174346.40878</v>
      </c>
      <c r="M36" s="42">
        <f>(L36-[1]与19年同期销量比较!L35)/[1]与19年同期销量比较!L35*100</f>
        <v>-2.3628214505271847</v>
      </c>
    </row>
    <row r="37" spans="1:13" ht="12" customHeight="1">
      <c r="A37" s="6" t="s">
        <v>77</v>
      </c>
      <c r="B37" s="42">
        <v>9930.0241999999998</v>
      </c>
      <c r="C37" s="42">
        <f>(B37-[1]与19年同期销量比较!B36)/[1]与19年同期销量比较!B36*100</f>
        <v>24.863363551963712</v>
      </c>
      <c r="D37" s="42">
        <v>89808.143790000002</v>
      </c>
      <c r="E37" s="42">
        <f>(D37-[1]与19年同期销量比较!D36)/[1]与19年同期销量比较!D36*100</f>
        <v>-18.221024299966185</v>
      </c>
      <c r="F37" s="42">
        <v>12369.7518</v>
      </c>
      <c r="G37" s="42">
        <f>(F37-[1]与19年同期销量比较!F36)/[1]与19年同期销量比较!F36*100</f>
        <v>41.283782978089825</v>
      </c>
      <c r="H37" s="42">
        <v>102173.7381</v>
      </c>
      <c r="I37" s="42">
        <f>(H37-[1]与19年同期销量比较!H36)/[1]与19年同期销量比较!H36*100</f>
        <v>-10.483463813214144</v>
      </c>
      <c r="J37" s="42">
        <f t="shared" si="0"/>
        <v>22299.775999999998</v>
      </c>
      <c r="K37" s="42">
        <f>(J37-[1]与19年同期销量比较!J36)/[1]与19年同期销量比较!J36*100</f>
        <v>33.467937375568098</v>
      </c>
      <c r="L37" s="42">
        <f t="shared" si="1"/>
        <v>191981.88189000002</v>
      </c>
      <c r="M37" s="42">
        <f>(L37-[1]与19年同期销量比较!L36)/[1]与19年同期销量比较!L36*100</f>
        <v>-14.277593912646569</v>
      </c>
    </row>
    <row r="38" spans="1:13" ht="12" customHeight="1">
      <c r="A38" s="6" t="s">
        <v>78</v>
      </c>
      <c r="B38" s="42">
        <v>46985.372600000002</v>
      </c>
      <c r="C38" s="42">
        <f>(B38-[1]与19年同期销量比较!B37)/[1]与19年同期销量比较!B37*100</f>
        <v>18.217851129859568</v>
      </c>
      <c r="D38" s="42">
        <v>398363.69959999999</v>
      </c>
      <c r="E38" s="42">
        <f>(D38-[1]与19年同期销量比较!D37)/[1]与19年同期销量比较!D37*100</f>
        <v>1.9387013807148541</v>
      </c>
      <c r="F38" s="42">
        <v>23715.293099999999</v>
      </c>
      <c r="G38" s="42">
        <f>(F38-[1]与19年同期销量比较!F37)/[1]与19年同期销量比较!F37*100</f>
        <v>11.707631913813241</v>
      </c>
      <c r="H38" s="42">
        <v>193131.62229999999</v>
      </c>
      <c r="I38" s="42">
        <f>(H38-[1]与19年同期销量比较!H37)/[1]与19年同期销量比较!H37*100</f>
        <v>-23.893990341103454</v>
      </c>
      <c r="J38" s="42">
        <f t="shared" si="0"/>
        <v>70700.665699999998</v>
      </c>
      <c r="K38" s="42">
        <f>(J38-[1]与19年同期销量比较!J37)/[1]与19年同期销量比较!J37*100</f>
        <v>15.951157371488101</v>
      </c>
      <c r="L38" s="42">
        <f t="shared" si="1"/>
        <v>591495.32189999998</v>
      </c>
      <c r="M38" s="42">
        <f>(L38-[1]与19年同期销量比较!L37)/[1]与19年同期销量比较!L37*100</f>
        <v>-8.2318555286327637</v>
      </c>
    </row>
    <row r="39" spans="1:13" ht="12" customHeight="1">
      <c r="A39" s="6" t="s">
        <v>79</v>
      </c>
      <c r="B39" s="42">
        <f t="shared" ref="B39:F39" si="2">SUM(B8:B38)</f>
        <v>1227709.4618000002</v>
      </c>
      <c r="C39" s="42">
        <f>(B39-[1]与19年同期销量比较!B38)/[1]与19年同期销量比较!B38*100</f>
        <v>-3.1748373185394039</v>
      </c>
      <c r="D39" s="42">
        <f t="shared" si="2"/>
        <v>11420094.134832</v>
      </c>
      <c r="E39" s="42">
        <f>(D39-[1]与19年同期销量比较!D38)/[1]与19年同期销量比较!D38*100</f>
        <v>-26.690809919167314</v>
      </c>
      <c r="F39" s="42">
        <f t="shared" si="2"/>
        <v>1843817.2571400001</v>
      </c>
      <c r="G39" s="42">
        <f>(F39-[1]与19年同期销量比较!F38)/[1]与19年同期销量比较!F38*100</f>
        <v>23.982207537512458</v>
      </c>
      <c r="H39" s="42">
        <f>SUM(H8:H38)</f>
        <v>14719569.695639998</v>
      </c>
      <c r="I39" s="42">
        <f>(H39-[1]与19年同期销量比较!H38)/[1]与19年同期销量比较!H38*100</f>
        <v>-21.529555498771476</v>
      </c>
      <c r="J39" s="42">
        <f t="shared" si="0"/>
        <v>3071526.71894</v>
      </c>
      <c r="K39" s="42">
        <f>(J39-[1]与19年同期销量比较!J38)/[1]与19年同期销量比较!J38*100</f>
        <v>11.483989901702476</v>
      </c>
      <c r="L39" s="42">
        <f t="shared" si="1"/>
        <v>26139663.830472</v>
      </c>
      <c r="M39" s="42">
        <f>(L39-[1]与19年同期销量比较!L38)/[1]与19年同期销量比较!L38*100</f>
        <v>-23.871171509076181</v>
      </c>
    </row>
  </sheetData>
  <mergeCells count="18">
    <mergeCell ref="A2:M2"/>
    <mergeCell ref="L3:M3"/>
    <mergeCell ref="B4:E4"/>
    <mergeCell ref="F4:I4"/>
    <mergeCell ref="J4:M4"/>
    <mergeCell ref="L5:M5"/>
    <mergeCell ref="A4:A7"/>
    <mergeCell ref="B6:B7"/>
    <mergeCell ref="D6:D7"/>
    <mergeCell ref="F6:F7"/>
    <mergeCell ref="H6:H7"/>
    <mergeCell ref="J6:J7"/>
    <mergeCell ref="L6:L7"/>
    <mergeCell ref="B5:C5"/>
    <mergeCell ref="D5:E5"/>
    <mergeCell ref="F5:G5"/>
    <mergeCell ref="H5:I5"/>
    <mergeCell ref="J5:K5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全国彩票销售情况</vt:lpstr>
      <vt:lpstr>分类型彩票销售情况</vt:lpstr>
      <vt:lpstr>各地区彩票销售情况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王晓飞</cp:lastModifiedBy>
  <cp:lastPrinted>2020-11-30T00:53:05Z</cp:lastPrinted>
  <dcterms:created xsi:type="dcterms:W3CDTF">2006-09-13T11:21:00Z</dcterms:created>
  <dcterms:modified xsi:type="dcterms:W3CDTF">2020-11-30T01:04:13Z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