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<sst xmlns="http://schemas.openxmlformats.org/spreadsheetml/2006/main" count="126" uniqueCount="94">
  <si>
    <t>附件1：</t>
  </si>
  <si>
    <t>2019年9月全国彩票销售情况表</t>
  </si>
  <si>
    <t xml:space="preserve"> 单位：亿元</t>
  </si>
  <si>
    <t>月    份</t>
  </si>
  <si>
    <t>福利彩票</t>
  </si>
  <si>
    <t xml:space="preserve">    体育彩票</t>
  </si>
  <si>
    <t>合    计</t>
  </si>
  <si>
    <t>乐透数字型</t>
  </si>
  <si>
    <t>即开型</t>
  </si>
  <si>
    <t>视频型</t>
  </si>
  <si>
    <t>基诺型</t>
  </si>
  <si>
    <t>小    计</t>
  </si>
  <si>
    <t>1至本月累计</t>
  </si>
  <si>
    <t>竞猜型</t>
  </si>
  <si>
    <t>1    月</t>
  </si>
  <si>
    <t>2     月</t>
  </si>
  <si>
    <t>3     月</t>
  </si>
  <si>
    <t>4    月</t>
  </si>
  <si>
    <t>5    月</t>
  </si>
  <si>
    <t>6    月</t>
  </si>
  <si>
    <t>7    月</t>
  </si>
  <si>
    <t>8    月</t>
  </si>
  <si>
    <t>9    月</t>
  </si>
  <si>
    <t>10    月</t>
  </si>
  <si>
    <t>11    月</t>
  </si>
  <si>
    <t>12    月</t>
  </si>
  <si>
    <t>总    计</t>
  </si>
  <si>
    <t>-</t>
  </si>
  <si>
    <t>附件2：</t>
  </si>
  <si>
    <r>
      <rPr>
        <sz val="16"/>
        <rFont val="Times New Roman"/>
        <charset val="0"/>
      </rPr>
      <t xml:space="preserve">  2019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9</t>
    </r>
    <r>
      <rPr>
        <sz val="16"/>
        <rFont val="黑体"/>
        <charset val="134"/>
      </rPr>
      <t>月全国各类型彩票销售情况表</t>
    </r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</si>
  <si>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</si>
  <si>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</si>
  <si>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</si>
  <si>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</si>
  <si>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</si>
  <si>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</si>
  <si>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</si>
  <si>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</si>
  <si>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</si>
  <si>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</si>
  <si>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</si>
  <si>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</si>
  <si>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</si>
  <si>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</si>
  <si>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</si>
  <si>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</si>
  <si>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</si>
  <si>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</si>
  <si>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</si>
  <si>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</si>
  <si>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</si>
  <si>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</si>
  <si>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</si>
  <si>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charset val="0"/>
      </rPr>
      <t>3</t>
    </r>
  </si>
  <si>
    <t xml:space="preserve">      2019年9月全国各地区彩票销售情况表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</si>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</sst>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0_ "/>
    <numFmt numFmtId="178" formatCode="0.00_);[Red]\(0.00\)"/>
    <numFmt numFmtId="179" formatCode="0.0000_);[Red]\(0.0000\)"/>
    <numFmt numFmtId="180" formatCode="0.0%"/>
    <numFmt numFmtId="181" formatCode="0.000000000_);[Red]\(0.000000000\)"/>
  </numFmts>
  <fonts count="37">
    <font>
      <sz val="11"/>
      <color theme="1"/>
      <name val="宋体"/>
      <charset val="134"/>
      <scheme val="minor"/>
    </font>
    <font>
      <sz val="14"/>
      <name val="Times New Roman"/>
      <charset val="0"/>
    </font>
    <font>
      <sz val="11"/>
      <name val="Times New Roman"/>
      <charset val="0"/>
    </font>
    <font>
      <sz val="12"/>
      <name val="Times New Roman"/>
      <charset val="0"/>
    </font>
    <font>
      <sz val="14"/>
      <name val="黑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1"/>
      <name val="仿宋_GB2312"/>
      <charset val="134"/>
    </font>
    <font>
      <sz val="16"/>
      <name val="Times New Roman"/>
      <charset val="0"/>
    </font>
    <font>
      <sz val="10"/>
      <name val="黑体"/>
      <charset val="134"/>
    </font>
    <font>
      <b/>
      <sz val="10"/>
      <name val="Times New Roman"/>
      <charset val="0"/>
    </font>
    <font>
      <sz val="14"/>
      <name val="黑体"/>
      <charset val="134"/>
    </font>
    <font>
      <sz val="16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18" borderId="17" applyNumberFormat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10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77" fontId="2" fillId="0" borderId="0" xfId="0" applyNumberFormat="1" applyFont="1" applyFill="1" applyBorder="1" applyAlignment="1">
      <alignment horizontal="left"/>
    </xf>
    <xf numFmtId="10" fontId="2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/>
    <xf numFmtId="10" fontId="7" fillId="0" borderId="8" xfId="0" applyNumberFormat="1" applyFont="1" applyFill="1" applyBorder="1" applyAlignment="1"/>
    <xf numFmtId="0" fontId="8" fillId="0" borderId="9" xfId="0" applyFont="1" applyFill="1" applyBorder="1" applyAlignment="1">
      <alignment horizontal="center"/>
    </xf>
    <xf numFmtId="10" fontId="8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0" fontId="10" fillId="0" borderId="9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179" fontId="5" fillId="0" borderId="7" xfId="0" applyNumberFormat="1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类型彩票销售情况"/>
      <sheetName val="2018年9月"/>
      <sheetName val="2019年8月"/>
      <sheetName val="与上年同期比较"/>
      <sheetName val="本月销量饼形图"/>
    </sheetNames>
    <sheetDataSet>
      <sheetData sheetId="0"/>
      <sheetData sheetId="1"/>
      <sheetData sheetId="2">
        <row r="6">
          <cell r="B6">
            <v>146.0561793432</v>
          </cell>
        </row>
        <row r="7">
          <cell r="B7">
            <v>106.86681438</v>
          </cell>
        </row>
        <row r="8">
          <cell r="B8">
            <v>10.50210434</v>
          </cell>
        </row>
        <row r="9">
          <cell r="B9">
            <v>28.5338990032</v>
          </cell>
        </row>
        <row r="10">
          <cell r="B10">
            <v>0.15336162</v>
          </cell>
        </row>
        <row r="11">
          <cell r="B11">
            <v>194.757602575</v>
          </cell>
        </row>
        <row r="12">
          <cell r="B12">
            <v>81.12746074</v>
          </cell>
        </row>
        <row r="13">
          <cell r="B13">
            <v>102.21744172</v>
          </cell>
        </row>
        <row r="14">
          <cell r="B14">
            <v>11.41095226</v>
          </cell>
        </row>
        <row r="15">
          <cell r="B15">
            <v>0.001747855</v>
          </cell>
        </row>
        <row r="16">
          <cell r="B16">
            <v>340.8137819182</v>
          </cell>
        </row>
        <row r="17">
          <cell r="B17">
            <v>187.99427512</v>
          </cell>
        </row>
        <row r="18">
          <cell r="B18">
            <v>102.21744172</v>
          </cell>
        </row>
        <row r="19">
          <cell r="B19">
            <v>21.9130566</v>
          </cell>
        </row>
        <row r="20">
          <cell r="B20">
            <v>28.5356468582</v>
          </cell>
        </row>
        <row r="21">
          <cell r="B21">
            <v>0.15336162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Sheet1"/>
    </sheetNames>
    <sheetDataSet>
      <sheetData sheetId="0"/>
      <sheetData sheetId="1">
        <row r="8">
          <cell r="B8">
            <v>48717.9942</v>
          </cell>
        </row>
        <row r="8">
          <cell r="D8">
            <v>350385.7366</v>
          </cell>
        </row>
        <row r="8">
          <cell r="F8">
            <v>68171.4557</v>
          </cell>
        </row>
        <row r="8">
          <cell r="H8">
            <v>562562.6662</v>
          </cell>
        </row>
        <row r="8">
          <cell r="J8">
            <v>116889.4499</v>
          </cell>
        </row>
        <row r="8">
          <cell r="L8">
            <v>912948.4028</v>
          </cell>
        </row>
        <row r="9">
          <cell r="B9">
            <v>30207.266412</v>
          </cell>
        </row>
        <row r="9">
          <cell r="D9">
            <v>289876.106529</v>
          </cell>
        </row>
        <row r="9">
          <cell r="F9">
            <v>36130.5574</v>
          </cell>
        </row>
        <row r="9">
          <cell r="H9">
            <v>390592.4538</v>
          </cell>
        </row>
        <row r="9">
          <cell r="J9">
            <v>66337.823812</v>
          </cell>
        </row>
        <row r="9">
          <cell r="L9">
            <v>680468.560329</v>
          </cell>
        </row>
        <row r="10">
          <cell r="B10">
            <v>45850.603002</v>
          </cell>
        </row>
        <row r="10">
          <cell r="D10">
            <v>439876.967945</v>
          </cell>
        </row>
        <row r="10">
          <cell r="F10">
            <v>103116.9358</v>
          </cell>
        </row>
        <row r="10">
          <cell r="H10">
            <v>1042678.904</v>
          </cell>
        </row>
        <row r="10">
          <cell r="J10">
            <v>148967.538802</v>
          </cell>
        </row>
        <row r="10">
          <cell r="L10">
            <v>1482555.871945</v>
          </cell>
        </row>
        <row r="11">
          <cell r="B11">
            <v>30472.834805</v>
          </cell>
        </row>
        <row r="11">
          <cell r="D11">
            <v>302336.034916</v>
          </cell>
        </row>
        <row r="11">
          <cell r="F11">
            <v>34812.3704</v>
          </cell>
        </row>
        <row r="11">
          <cell r="H11">
            <v>329136.6</v>
          </cell>
        </row>
        <row r="11">
          <cell r="J11">
            <v>65285.205205</v>
          </cell>
        </row>
        <row r="11">
          <cell r="L11">
            <v>631472.634916</v>
          </cell>
        </row>
        <row r="12">
          <cell r="B12">
            <v>43702.399372</v>
          </cell>
        </row>
        <row r="12">
          <cell r="D12">
            <v>479451.468474</v>
          </cell>
        </row>
        <row r="12">
          <cell r="F12">
            <v>55760.0437</v>
          </cell>
        </row>
        <row r="12">
          <cell r="H12">
            <v>528558.8809</v>
          </cell>
        </row>
        <row r="12">
          <cell r="J12">
            <v>99462.443072</v>
          </cell>
        </row>
        <row r="12">
          <cell r="L12">
            <v>1008010.349374</v>
          </cell>
        </row>
        <row r="13">
          <cell r="B13">
            <v>80699.808024</v>
          </cell>
        </row>
        <row r="13">
          <cell r="D13">
            <v>782073.274209</v>
          </cell>
        </row>
        <row r="13">
          <cell r="F13">
            <v>62761.966</v>
          </cell>
        </row>
        <row r="13">
          <cell r="H13">
            <v>570668.48</v>
          </cell>
        </row>
        <row r="13">
          <cell r="J13">
            <v>143461.774024</v>
          </cell>
        </row>
        <row r="13">
          <cell r="L13">
            <v>1352741.754209</v>
          </cell>
        </row>
        <row r="14">
          <cell r="B14">
            <v>23939.564633</v>
          </cell>
        </row>
        <row r="14">
          <cell r="D14">
            <v>322537.168481</v>
          </cell>
        </row>
        <row r="14">
          <cell r="F14">
            <v>36141.0651</v>
          </cell>
        </row>
        <row r="14">
          <cell r="H14">
            <v>343466.4615</v>
          </cell>
        </row>
        <row r="14">
          <cell r="J14">
            <v>60080.629733</v>
          </cell>
        </row>
        <row r="14">
          <cell r="L14">
            <v>666003.629981</v>
          </cell>
        </row>
        <row r="15">
          <cell r="B15">
            <v>34408.732216</v>
          </cell>
        </row>
        <row r="15">
          <cell r="D15">
            <v>336615.174107</v>
          </cell>
        </row>
        <row r="15">
          <cell r="F15">
            <v>50056.1995</v>
          </cell>
        </row>
        <row r="15">
          <cell r="H15">
            <v>484574.5349</v>
          </cell>
        </row>
        <row r="15">
          <cell r="J15">
            <v>84464.931716</v>
          </cell>
        </row>
        <row r="15">
          <cell r="L15">
            <v>821189.709007</v>
          </cell>
        </row>
        <row r="16">
          <cell r="B16">
            <v>41633.048323</v>
          </cell>
        </row>
        <row r="16">
          <cell r="D16">
            <v>378147.094528</v>
          </cell>
        </row>
        <row r="16">
          <cell r="F16">
            <v>39162.7281</v>
          </cell>
        </row>
        <row r="16">
          <cell r="H16">
            <v>336171.1428</v>
          </cell>
        </row>
        <row r="16">
          <cell r="J16">
            <v>80795.776423</v>
          </cell>
        </row>
        <row r="16">
          <cell r="L16">
            <v>714318.237328</v>
          </cell>
        </row>
        <row r="17">
          <cell r="B17">
            <v>114190.072465</v>
          </cell>
        </row>
        <row r="17">
          <cell r="D17">
            <v>1142029.349321</v>
          </cell>
        </row>
        <row r="17">
          <cell r="F17">
            <v>231286.26</v>
          </cell>
        </row>
        <row r="17">
          <cell r="H17">
            <v>2156826.7556</v>
          </cell>
        </row>
        <row r="17">
          <cell r="J17">
            <v>345476.332465</v>
          </cell>
        </row>
        <row r="17">
          <cell r="L17">
            <v>3298856.104921</v>
          </cell>
        </row>
        <row r="18">
          <cell r="B18">
            <v>139565.558097</v>
          </cell>
        </row>
        <row r="18">
          <cell r="D18">
            <v>1221753.215202</v>
          </cell>
        </row>
        <row r="18">
          <cell r="F18">
            <v>170367.5258</v>
          </cell>
        </row>
        <row r="18">
          <cell r="H18">
            <v>1566550.5282</v>
          </cell>
        </row>
        <row r="18">
          <cell r="J18">
            <v>309933.083897</v>
          </cell>
        </row>
        <row r="18">
          <cell r="L18">
            <v>2788303.743402</v>
          </cell>
        </row>
        <row r="19">
          <cell r="B19">
            <v>61008.714898</v>
          </cell>
        </row>
        <row r="19">
          <cell r="D19">
            <v>536256.788422</v>
          </cell>
        </row>
        <row r="19">
          <cell r="F19">
            <v>88812.5099</v>
          </cell>
        </row>
        <row r="19">
          <cell r="H19">
            <v>726487.1135</v>
          </cell>
        </row>
        <row r="19">
          <cell r="J19">
            <v>149821.224798</v>
          </cell>
        </row>
        <row r="19">
          <cell r="L19">
            <v>1262743.901922</v>
          </cell>
        </row>
        <row r="20">
          <cell r="B20">
            <v>49100.878863</v>
          </cell>
        </row>
        <row r="20">
          <cell r="D20">
            <v>363347.709172</v>
          </cell>
        </row>
        <row r="20">
          <cell r="F20">
            <v>112665.0562</v>
          </cell>
        </row>
        <row r="20">
          <cell r="H20">
            <v>942130.2985</v>
          </cell>
        </row>
        <row r="20">
          <cell r="J20">
            <v>161765.935063</v>
          </cell>
        </row>
        <row r="20">
          <cell r="L20">
            <v>1305478.007672</v>
          </cell>
        </row>
        <row r="21">
          <cell r="B21">
            <v>41863.061241</v>
          </cell>
        </row>
        <row r="21">
          <cell r="D21">
            <v>410677.033398</v>
          </cell>
        </row>
        <row r="21">
          <cell r="F21">
            <v>66583.6128</v>
          </cell>
        </row>
        <row r="21">
          <cell r="H21">
            <v>684093.1239</v>
          </cell>
        </row>
        <row r="21">
          <cell r="J21">
            <v>108446.674041</v>
          </cell>
        </row>
        <row r="21">
          <cell r="L21">
            <v>1094770.157298</v>
          </cell>
        </row>
        <row r="22">
          <cell r="B22">
            <v>118160.010428</v>
          </cell>
        </row>
        <row r="22">
          <cell r="D22">
            <v>1122612.052898</v>
          </cell>
        </row>
        <row r="22">
          <cell r="F22">
            <v>227416.3004</v>
          </cell>
        </row>
        <row r="22">
          <cell r="H22">
            <v>1848249.9281</v>
          </cell>
        </row>
        <row r="22">
          <cell r="J22">
            <v>345576.310828</v>
          </cell>
        </row>
        <row r="22">
          <cell r="L22">
            <v>2970861.980998</v>
          </cell>
        </row>
        <row r="23">
          <cell r="B23">
            <v>61802.46347</v>
          </cell>
        </row>
        <row r="23">
          <cell r="D23">
            <v>502681.352217</v>
          </cell>
        </row>
        <row r="23">
          <cell r="F23">
            <v>162009.8624</v>
          </cell>
        </row>
        <row r="23">
          <cell r="H23">
            <v>1316772.1368</v>
          </cell>
        </row>
        <row r="23">
          <cell r="J23">
            <v>223812.32587</v>
          </cell>
        </row>
        <row r="23">
          <cell r="L23">
            <v>1819453.489017</v>
          </cell>
        </row>
        <row r="24">
          <cell r="B24">
            <v>85238.507927</v>
          </cell>
        </row>
        <row r="24">
          <cell r="D24">
            <v>757607.181804</v>
          </cell>
        </row>
        <row r="24">
          <cell r="F24">
            <v>114450.0971</v>
          </cell>
        </row>
        <row r="24">
          <cell r="H24">
            <v>1005964.8249</v>
          </cell>
        </row>
        <row r="24">
          <cell r="J24">
            <v>199688.605027</v>
          </cell>
        </row>
        <row r="24">
          <cell r="L24">
            <v>1763572.006704</v>
          </cell>
        </row>
        <row r="25">
          <cell r="B25">
            <v>73089.723211</v>
          </cell>
        </row>
        <row r="25">
          <cell r="D25">
            <v>662286.323853</v>
          </cell>
        </row>
        <row r="25">
          <cell r="F25">
            <v>85899.467</v>
          </cell>
        </row>
        <row r="25">
          <cell r="H25">
            <v>840699.0811</v>
          </cell>
        </row>
        <row r="25">
          <cell r="J25">
            <v>158989.190211</v>
          </cell>
        </row>
        <row r="25">
          <cell r="L25">
            <v>1502985.404953</v>
          </cell>
        </row>
        <row r="26">
          <cell r="B26">
            <v>194008.813978</v>
          </cell>
        </row>
        <row r="26">
          <cell r="D26">
            <v>1749455.275193</v>
          </cell>
        </row>
        <row r="26">
          <cell r="F26">
            <v>216177.0515</v>
          </cell>
        </row>
        <row r="26">
          <cell r="H26">
            <v>1845140.7838</v>
          </cell>
        </row>
        <row r="26">
          <cell r="J26">
            <v>410185.865478</v>
          </cell>
        </row>
        <row r="26">
          <cell r="L26">
            <v>3594596.058993</v>
          </cell>
        </row>
        <row r="27">
          <cell r="B27">
            <v>37343.258586</v>
          </cell>
        </row>
        <row r="27">
          <cell r="D27">
            <v>425118.314964</v>
          </cell>
        </row>
        <row r="27">
          <cell r="F27">
            <v>32484.1758</v>
          </cell>
        </row>
        <row r="27">
          <cell r="H27">
            <v>332172.1495</v>
          </cell>
        </row>
        <row r="27">
          <cell r="J27">
            <v>69827.434386</v>
          </cell>
        </row>
        <row r="27">
          <cell r="L27">
            <v>757290.464464</v>
          </cell>
        </row>
        <row r="28">
          <cell r="B28">
            <v>11906.561654</v>
          </cell>
        </row>
        <row r="28">
          <cell r="D28">
            <v>105272.610441</v>
          </cell>
        </row>
        <row r="28">
          <cell r="F28">
            <v>16967.67856</v>
          </cell>
        </row>
        <row r="28">
          <cell r="H28">
            <v>135896.27888</v>
          </cell>
        </row>
        <row r="28">
          <cell r="J28">
            <v>28874.240214</v>
          </cell>
        </row>
        <row r="28">
          <cell r="L28">
            <v>241168.889321</v>
          </cell>
        </row>
        <row r="29">
          <cell r="B29">
            <v>38506.734854</v>
          </cell>
        </row>
        <row r="29">
          <cell r="D29">
            <v>453646.727548</v>
          </cell>
        </row>
        <row r="29">
          <cell r="F29">
            <v>39866.3679</v>
          </cell>
        </row>
        <row r="29">
          <cell r="H29">
            <v>467422.1164</v>
          </cell>
        </row>
        <row r="29">
          <cell r="J29">
            <v>78373.102754</v>
          </cell>
        </row>
        <row r="29">
          <cell r="L29">
            <v>921068.843948</v>
          </cell>
        </row>
        <row r="30">
          <cell r="B30">
            <v>77195.33285</v>
          </cell>
        </row>
        <row r="30">
          <cell r="D30">
            <v>678257.22599</v>
          </cell>
        </row>
        <row r="30">
          <cell r="F30">
            <v>75301.0061</v>
          </cell>
        </row>
        <row r="30">
          <cell r="H30">
            <v>606521.7765</v>
          </cell>
        </row>
        <row r="30">
          <cell r="J30">
            <v>152496.33895</v>
          </cell>
        </row>
        <row r="30">
          <cell r="L30">
            <v>1284779.00249</v>
          </cell>
        </row>
        <row r="31">
          <cell r="B31">
            <v>28625.934098</v>
          </cell>
        </row>
        <row r="31">
          <cell r="D31">
            <v>205292.833873</v>
          </cell>
        </row>
        <row r="31">
          <cell r="F31">
            <v>44523.8253</v>
          </cell>
        </row>
        <row r="31">
          <cell r="H31">
            <v>428532.1042</v>
          </cell>
        </row>
        <row r="31">
          <cell r="J31">
            <v>73149.759398</v>
          </cell>
        </row>
        <row r="31">
          <cell r="L31">
            <v>633824.938073</v>
          </cell>
        </row>
        <row r="32">
          <cell r="B32">
            <v>67661.901846</v>
          </cell>
        </row>
        <row r="32">
          <cell r="D32">
            <v>598140.877406</v>
          </cell>
        </row>
        <row r="32">
          <cell r="F32">
            <v>80504.4205</v>
          </cell>
        </row>
        <row r="32">
          <cell r="H32">
            <v>781564.1358</v>
          </cell>
        </row>
        <row r="32">
          <cell r="J32">
            <v>148166.322346</v>
          </cell>
        </row>
        <row r="32">
          <cell r="L32">
            <v>1379705.013206</v>
          </cell>
        </row>
        <row r="33">
          <cell r="B33">
            <v>17032.7944</v>
          </cell>
        </row>
        <row r="33">
          <cell r="D33">
            <v>173040.6128</v>
          </cell>
        </row>
        <row r="33">
          <cell r="F33">
            <v>8338.3505</v>
          </cell>
        </row>
        <row r="33">
          <cell r="H33">
            <v>75372.0189</v>
          </cell>
        </row>
        <row r="33">
          <cell r="J33">
            <v>25371.1449</v>
          </cell>
        </row>
        <row r="33">
          <cell r="L33">
            <v>248412.6317</v>
          </cell>
        </row>
        <row r="34">
          <cell r="B34">
            <v>80088.505726</v>
          </cell>
        </row>
        <row r="34">
          <cell r="D34">
            <v>736749.405569</v>
          </cell>
        </row>
        <row r="34">
          <cell r="F34">
            <v>57534.8019</v>
          </cell>
        </row>
        <row r="34">
          <cell r="H34">
            <v>679847.7681</v>
          </cell>
        </row>
        <row r="34">
          <cell r="J34">
            <v>137623.307626</v>
          </cell>
        </row>
        <row r="34">
          <cell r="L34">
            <v>1416597.173669</v>
          </cell>
        </row>
        <row r="35">
          <cell r="B35">
            <v>41134.484193</v>
          </cell>
        </row>
        <row r="35">
          <cell r="D35">
            <v>362924.095347</v>
          </cell>
        </row>
        <row r="35">
          <cell r="F35">
            <v>32180.7005</v>
          </cell>
        </row>
        <row r="35">
          <cell r="H35">
            <v>290178.9206</v>
          </cell>
        </row>
        <row r="35">
          <cell r="J35">
            <v>73315.184693</v>
          </cell>
        </row>
        <row r="35">
          <cell r="L35">
            <v>653103.015947</v>
          </cell>
        </row>
        <row r="36">
          <cell r="B36">
            <v>12976.956052</v>
          </cell>
        </row>
        <row r="36">
          <cell r="D36">
            <v>119237.197711</v>
          </cell>
        </row>
        <row r="36">
          <cell r="F36">
            <v>6717.9801</v>
          </cell>
        </row>
        <row r="36">
          <cell r="H36">
            <v>84375.867</v>
          </cell>
        </row>
        <row r="36">
          <cell r="J36">
            <v>19694.936152</v>
          </cell>
        </row>
        <row r="36">
          <cell r="L36">
            <v>203613.064711</v>
          </cell>
        </row>
        <row r="37">
          <cell r="B37">
            <v>13109.532639</v>
          </cell>
        </row>
        <row r="37">
          <cell r="D37">
            <v>134520.125579</v>
          </cell>
        </row>
        <row r="37">
          <cell r="F37">
            <v>13038.9544</v>
          </cell>
        </row>
        <row r="37">
          <cell r="H37">
            <v>124582.0314</v>
          </cell>
        </row>
        <row r="37">
          <cell r="J37">
            <v>26148.487039</v>
          </cell>
        </row>
        <row r="37">
          <cell r="L37">
            <v>259102.156979</v>
          </cell>
        </row>
        <row r="38">
          <cell r="B38">
            <v>39225.485</v>
          </cell>
        </row>
        <row r="38">
          <cell r="D38">
            <v>388935.2737</v>
          </cell>
        </row>
        <row r="38">
          <cell r="F38">
            <v>32674.105</v>
          </cell>
        </row>
        <row r="38">
          <cell r="H38">
            <v>290912.0683</v>
          </cell>
        </row>
        <row r="38">
          <cell r="J38">
            <v>71899.59</v>
          </cell>
        </row>
        <row r="38">
          <cell r="L38">
            <v>679847.342</v>
          </cell>
        </row>
        <row r="39">
          <cell r="B39">
            <v>1782467.537463</v>
          </cell>
        </row>
        <row r="39">
          <cell r="D39">
            <v>16531140.608197</v>
          </cell>
        </row>
        <row r="39">
          <cell r="F39">
            <v>2401913.43136</v>
          </cell>
        </row>
        <row r="39">
          <cell r="H39">
            <v>21818701.93408</v>
          </cell>
        </row>
        <row r="39">
          <cell r="J39">
            <v>4184380.968823</v>
          </cell>
        </row>
        <row r="39">
          <cell r="L39">
            <v>38349842.542277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P17" sqref="P17"/>
    </sheetView>
  </sheetViews>
  <sheetFormatPr defaultColWidth="9" defaultRowHeight="13.5"/>
  <cols>
    <col min="1" max="1" width="6.5" style="35" customWidth="1"/>
    <col min="2" max="2" width="9.375" style="35" customWidth="1"/>
    <col min="3" max="3" width="8.5" style="35" customWidth="1"/>
    <col min="4" max="4" width="8.875" style="35" customWidth="1"/>
    <col min="5" max="5" width="8.375" style="35" customWidth="1"/>
    <col min="6" max="6" width="9.75" style="35" customWidth="1"/>
    <col min="7" max="7" width="9.625" style="35" customWidth="1"/>
    <col min="8" max="8" width="10" style="35" customWidth="1"/>
    <col min="9" max="9" width="9.5" style="35" customWidth="1"/>
    <col min="10" max="10" width="9.125" style="35" customWidth="1"/>
    <col min="11" max="11" width="8.5" style="35" customWidth="1"/>
    <col min="12" max="12" width="9.5" style="35" customWidth="1"/>
    <col min="13" max="13" width="10.375" style="35" customWidth="1"/>
    <col min="14" max="14" width="10.125" style="35" customWidth="1"/>
    <col min="15" max="15" width="10.5" style="35" customWidth="1"/>
    <col min="16" max="16" width="12.625" style="35"/>
    <col min="17" max="16384" width="9" style="35"/>
  </cols>
  <sheetData>
    <row r="1" s="35" customFormat="1" ht="18.75" spans="1:1">
      <c r="A1" s="45" t="s">
        <v>0</v>
      </c>
    </row>
    <row r="2" s="35" customFormat="1" ht="20.25" spans="1:14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="35" customFormat="1" ht="21.95" customHeight="1" spans="12:14">
      <c r="L3" s="51"/>
      <c r="M3" s="51"/>
      <c r="N3" s="52" t="s">
        <v>2</v>
      </c>
    </row>
    <row r="4" s="35" customFormat="1" ht="21.95" customHeight="1" spans="1:14">
      <c r="A4" s="13" t="s">
        <v>3</v>
      </c>
      <c r="B4" s="14" t="s">
        <v>4</v>
      </c>
      <c r="C4" s="16"/>
      <c r="D4" s="16"/>
      <c r="E4" s="16"/>
      <c r="F4" s="16"/>
      <c r="G4" s="47"/>
      <c r="H4" s="14" t="s">
        <v>5</v>
      </c>
      <c r="I4" s="16"/>
      <c r="J4" s="16"/>
      <c r="K4" s="16"/>
      <c r="L4" s="16"/>
      <c r="M4" s="47"/>
      <c r="N4" s="13" t="s">
        <v>6</v>
      </c>
    </row>
    <row r="5" s="35" customFormat="1" ht="21.95" customHeight="1" spans="1:14">
      <c r="A5" s="21"/>
      <c r="B5" s="24" t="s">
        <v>7</v>
      </c>
      <c r="C5" s="48" t="s">
        <v>8</v>
      </c>
      <c r="D5" s="24" t="s">
        <v>9</v>
      </c>
      <c r="E5" s="24" t="s">
        <v>10</v>
      </c>
      <c r="F5" s="24" t="s">
        <v>11</v>
      </c>
      <c r="G5" s="18" t="s">
        <v>12</v>
      </c>
      <c r="H5" s="24" t="s">
        <v>7</v>
      </c>
      <c r="I5" s="24" t="s">
        <v>13</v>
      </c>
      <c r="J5" s="48" t="s">
        <v>8</v>
      </c>
      <c r="K5" s="53" t="s">
        <v>9</v>
      </c>
      <c r="L5" s="14" t="s">
        <v>11</v>
      </c>
      <c r="M5" s="24" t="s">
        <v>12</v>
      </c>
      <c r="N5" s="21"/>
    </row>
    <row r="6" s="35" customFormat="1" ht="21.95" customHeight="1" spans="1:15">
      <c r="A6" s="49" t="s">
        <v>14</v>
      </c>
      <c r="B6" s="41">
        <v>156.07313534</v>
      </c>
      <c r="C6" s="41">
        <v>11.42429052</v>
      </c>
      <c r="D6" s="41">
        <v>44.5839584385</v>
      </c>
      <c r="E6" s="41">
        <v>0.10601616</v>
      </c>
      <c r="F6" s="41">
        <v>212.1874004585</v>
      </c>
      <c r="G6" s="41">
        <v>212.1874004585</v>
      </c>
      <c r="H6" s="41">
        <v>92.79388975</v>
      </c>
      <c r="I6" s="41">
        <v>164.13841304</v>
      </c>
      <c r="J6" s="41">
        <v>10.42421164</v>
      </c>
      <c r="K6" s="41">
        <v>0.002809222</v>
      </c>
      <c r="L6" s="41">
        <v>267.359323652</v>
      </c>
      <c r="M6" s="41">
        <v>267.359323652</v>
      </c>
      <c r="N6" s="41">
        <v>479.5467241105</v>
      </c>
      <c r="O6" s="50"/>
    </row>
    <row r="7" s="35" customFormat="1" ht="21.95" customHeight="1" spans="1:15">
      <c r="A7" s="49" t="s">
        <v>15</v>
      </c>
      <c r="B7" s="41">
        <v>70.00157666</v>
      </c>
      <c r="C7" s="41">
        <v>10.42428591</v>
      </c>
      <c r="D7" s="41">
        <v>32.438584631</v>
      </c>
      <c r="E7" s="41">
        <v>0.08697192</v>
      </c>
      <c r="F7" s="41">
        <v>112.951419121</v>
      </c>
      <c r="G7" s="41">
        <v>325.1388195795</v>
      </c>
      <c r="H7" s="41">
        <v>47.1898607</v>
      </c>
      <c r="I7" s="41">
        <v>66.50748518</v>
      </c>
      <c r="J7" s="41">
        <v>7.4666131</v>
      </c>
      <c r="K7" s="41">
        <v>0.002077052</v>
      </c>
      <c r="L7" s="41">
        <v>121.166036032</v>
      </c>
      <c r="M7" s="41">
        <v>388.525359684</v>
      </c>
      <c r="N7" s="41">
        <v>234.117455153</v>
      </c>
      <c r="O7" s="50"/>
    </row>
    <row r="8" s="35" customFormat="1" ht="21.95" customHeight="1" spans="1:16">
      <c r="A8" s="49" t="s">
        <v>16</v>
      </c>
      <c r="B8" s="41">
        <v>107.03638618</v>
      </c>
      <c r="C8" s="41">
        <v>11.03744135</v>
      </c>
      <c r="D8" s="41">
        <v>47.2341027126</v>
      </c>
      <c r="E8" s="41">
        <v>0.15576976</v>
      </c>
      <c r="F8" s="41">
        <v>165.4637000026</v>
      </c>
      <c r="G8" s="41">
        <v>490.6025195821</v>
      </c>
      <c r="H8" s="41">
        <v>77.02708467</v>
      </c>
      <c r="I8" s="41">
        <v>93.94654818</v>
      </c>
      <c r="J8" s="41">
        <v>13.06635175</v>
      </c>
      <c r="K8" s="41">
        <v>0.001451978</v>
      </c>
      <c r="L8" s="41">
        <v>184.041436578</v>
      </c>
      <c r="M8" s="41">
        <v>572.566796262</v>
      </c>
      <c r="N8" s="41">
        <v>349.5051365806</v>
      </c>
      <c r="P8" s="54"/>
    </row>
    <row r="9" s="35" customFormat="1" ht="21.95" customHeight="1" spans="1:14">
      <c r="A9" s="49" t="s">
        <v>17</v>
      </c>
      <c r="B9" s="41">
        <v>106.05656418</v>
      </c>
      <c r="C9" s="41">
        <v>13.28351202</v>
      </c>
      <c r="D9" s="41">
        <v>43.3632586638</v>
      </c>
      <c r="E9" s="41">
        <v>0.14925784</v>
      </c>
      <c r="F9" s="41">
        <v>162.8525927038</v>
      </c>
      <c r="G9" s="41">
        <v>653.4551122859</v>
      </c>
      <c r="H9" s="41">
        <v>78.38571154</v>
      </c>
      <c r="I9" s="41">
        <v>106.5927563</v>
      </c>
      <c r="J9" s="41">
        <v>12.05111199</v>
      </c>
      <c r="K9" s="41">
        <v>0.001511055</v>
      </c>
      <c r="L9" s="41">
        <v>197.031090885</v>
      </c>
      <c r="M9" s="41">
        <v>769.597887147</v>
      </c>
      <c r="N9" s="41">
        <v>359.8836835888</v>
      </c>
    </row>
    <row r="10" s="35" customFormat="1" ht="21.95" customHeight="1" spans="1:14">
      <c r="A10" s="49" t="s">
        <v>18</v>
      </c>
      <c r="B10" s="41">
        <v>108.43790924</v>
      </c>
      <c r="C10" s="41">
        <v>13.13921759</v>
      </c>
      <c r="D10" s="41">
        <v>43.2093309671</v>
      </c>
      <c r="E10" s="41">
        <v>0.14690126</v>
      </c>
      <c r="F10" s="41">
        <v>164.9333590571</v>
      </c>
      <c r="G10" s="41">
        <v>818.388471343</v>
      </c>
      <c r="H10" s="41">
        <v>81.91523067</v>
      </c>
      <c r="I10" s="41">
        <v>95.50484418</v>
      </c>
      <c r="J10" s="41">
        <v>12.87953171</v>
      </c>
      <c r="K10" s="41">
        <v>0.001729534</v>
      </c>
      <c r="L10" s="41">
        <v>190.301336094</v>
      </c>
      <c r="M10" s="41">
        <v>959.899223241</v>
      </c>
      <c r="N10" s="41">
        <v>355.2346951511</v>
      </c>
    </row>
    <row r="11" s="35" customFormat="1" ht="21.95" customHeight="1" spans="1:14">
      <c r="A11" s="49" t="s">
        <v>19</v>
      </c>
      <c r="B11" s="41">
        <v>106.98215984</v>
      </c>
      <c r="C11" s="41">
        <v>11.00750249</v>
      </c>
      <c r="D11" s="41">
        <v>41.0608669105</v>
      </c>
      <c r="E11" s="41">
        <v>0.12830432</v>
      </c>
      <c r="F11" s="41">
        <v>159.1788335605</v>
      </c>
      <c r="G11" s="41">
        <v>977.5673049035</v>
      </c>
      <c r="H11" s="41">
        <v>80.34720962</v>
      </c>
      <c r="I11" s="41">
        <v>96.22780686</v>
      </c>
      <c r="J11" s="41">
        <v>11.91598161</v>
      </c>
      <c r="K11" s="41">
        <v>0.002360157</v>
      </c>
      <c r="L11" s="41">
        <v>188.493358247</v>
      </c>
      <c r="M11" s="41">
        <v>1148.392581488</v>
      </c>
      <c r="N11" s="41">
        <v>347.6721918075</v>
      </c>
    </row>
    <row r="12" s="35" customFormat="1" ht="21.95" customHeight="1" spans="1:14">
      <c r="A12" s="49" t="s">
        <v>20</v>
      </c>
      <c r="B12" s="41">
        <v>107.17415562</v>
      </c>
      <c r="C12" s="41">
        <v>11.05044651</v>
      </c>
      <c r="D12" s="41">
        <v>32.0767740267</v>
      </c>
      <c r="E12" s="41">
        <v>0.15767202</v>
      </c>
      <c r="F12" s="41">
        <v>150.4590481767</v>
      </c>
      <c r="G12" s="41">
        <v>1128.0263530802</v>
      </c>
      <c r="H12" s="41">
        <v>83.97900149</v>
      </c>
      <c r="I12" s="41">
        <v>81.88584818</v>
      </c>
      <c r="J12" s="41">
        <v>11.01187647</v>
      </c>
      <c r="K12" s="41">
        <v>0.001401182</v>
      </c>
      <c r="L12" s="41">
        <v>176.878127322</v>
      </c>
      <c r="M12" s="41">
        <v>1325.27070881</v>
      </c>
      <c r="N12" s="41">
        <v>327.3371754987</v>
      </c>
    </row>
    <row r="13" s="35" customFormat="1" ht="21.95" customHeight="1" spans="1:14">
      <c r="A13" s="49" t="s">
        <v>21</v>
      </c>
      <c r="B13" s="41">
        <v>106.86681438</v>
      </c>
      <c r="C13" s="41">
        <v>10.50210434</v>
      </c>
      <c r="D13" s="41">
        <v>28.5338990032</v>
      </c>
      <c r="E13" s="41">
        <v>0.15336162</v>
      </c>
      <c r="F13" s="41">
        <v>146.0561793432</v>
      </c>
      <c r="G13" s="41">
        <v>1274.0825324234</v>
      </c>
      <c r="H13" s="41">
        <v>81.12746074</v>
      </c>
      <c r="I13" s="41">
        <v>102.21744172</v>
      </c>
      <c r="J13" s="41">
        <v>11.41095226</v>
      </c>
      <c r="K13" s="41">
        <v>0.001747855</v>
      </c>
      <c r="L13" s="41">
        <v>194.757602575</v>
      </c>
      <c r="M13" s="41">
        <v>1520.028311385</v>
      </c>
      <c r="N13" s="41">
        <v>340.8137819182</v>
      </c>
    </row>
    <row r="14" s="35" customFormat="1" ht="21.95" customHeight="1" spans="1:14">
      <c r="A14" s="49" t="s">
        <v>22</v>
      </c>
      <c r="B14" s="41">
        <v>109.89729142</v>
      </c>
      <c r="C14" s="41">
        <v>15.78584192</v>
      </c>
      <c r="D14" s="41">
        <v>31.0864707851</v>
      </c>
      <c r="E14" s="41">
        <v>0.14976388</v>
      </c>
      <c r="F14" s="41">
        <v>156.9193680051</v>
      </c>
      <c r="G14" s="41">
        <v>1431.0019004285</v>
      </c>
      <c r="H14" s="41">
        <v>83.34390483</v>
      </c>
      <c r="I14" s="41">
        <v>114.24858228</v>
      </c>
      <c r="J14" s="41">
        <v>9.47163019</v>
      </c>
      <c r="K14" s="41">
        <v>0.001960769</v>
      </c>
      <c r="L14" s="41">
        <v>207.066078069</v>
      </c>
      <c r="M14" s="41">
        <v>1727.094389454</v>
      </c>
      <c r="N14" s="41">
        <v>363.9854460741</v>
      </c>
    </row>
    <row r="15" s="35" customFormat="1" ht="21.95" customHeight="1" spans="1:14">
      <c r="A15" s="49" t="s">
        <v>23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="35" customFormat="1" ht="21.95" customHeight="1" spans="1:14">
      <c r="A16" s="49" t="s">
        <v>24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="35" customFormat="1" ht="21.95" customHeight="1" spans="1:14">
      <c r="A17" s="49" t="s">
        <v>25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="35" customFormat="1" ht="21.95" customHeight="1" spans="1:14">
      <c r="A18" s="24" t="s">
        <v>26</v>
      </c>
      <c r="B18" s="41">
        <v>978.52599286</v>
      </c>
      <c r="C18" s="41">
        <v>107.65464265</v>
      </c>
      <c r="D18" s="41">
        <v>343.5872461385</v>
      </c>
      <c r="E18" s="41">
        <v>1.23401878</v>
      </c>
      <c r="F18" s="41">
        <v>1431.0019004285</v>
      </c>
      <c r="G18" s="41" t="s">
        <v>27</v>
      </c>
      <c r="H18" s="41">
        <v>706.10935401</v>
      </c>
      <c r="I18" s="41">
        <v>921.26972592</v>
      </c>
      <c r="J18" s="41">
        <v>99.69826072</v>
      </c>
      <c r="K18" s="41">
        <v>0.017048804</v>
      </c>
      <c r="L18" s="41">
        <v>1727.094389454</v>
      </c>
      <c r="M18" s="41" t="s">
        <v>27</v>
      </c>
      <c r="N18" s="41">
        <v>3158.0962898825</v>
      </c>
    </row>
    <row r="19" s="35" customFormat="1" spans="14:14">
      <c r="N19" s="55"/>
    </row>
    <row r="20" s="35" customFormat="1" spans="4:11">
      <c r="D20" s="50"/>
      <c r="K20" s="50"/>
    </row>
    <row r="22" s="35" customFormat="1" spans="7:7">
      <c r="G22" s="50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N22" sqref="N22"/>
    </sheetView>
  </sheetViews>
  <sheetFormatPr defaultColWidth="9" defaultRowHeight="13.5" outlineLevelCol="7"/>
  <cols>
    <col min="1" max="1" width="26.125" customWidth="1"/>
    <col min="3" max="3" width="10.25" customWidth="1"/>
    <col min="4" max="4" width="11.125" customWidth="1"/>
    <col min="5" max="5" width="10.875" customWidth="1"/>
    <col min="6" max="6" width="11.75" customWidth="1"/>
    <col min="7" max="7" width="11.5" customWidth="1"/>
    <col min="8" max="8" width="10.5" customWidth="1"/>
  </cols>
  <sheetData>
    <row r="1" ht="18.75" spans="1:8">
      <c r="A1" s="34" t="s">
        <v>28</v>
      </c>
      <c r="B1" s="35"/>
      <c r="C1" s="35"/>
      <c r="D1" s="35"/>
      <c r="E1" s="35"/>
      <c r="F1" s="35"/>
      <c r="G1" s="35"/>
      <c r="H1" s="35"/>
    </row>
    <row r="2" ht="20.25" spans="1:8">
      <c r="A2" s="36" t="s">
        <v>29</v>
      </c>
      <c r="B2" s="36"/>
      <c r="C2" s="36"/>
      <c r="D2" s="36"/>
      <c r="E2" s="36"/>
      <c r="F2" s="36"/>
      <c r="G2" s="36"/>
      <c r="H2" s="36"/>
    </row>
    <row r="3" spans="1:8">
      <c r="A3" s="37"/>
      <c r="B3" s="37"/>
      <c r="C3" s="37"/>
      <c r="D3" s="38"/>
      <c r="E3" s="38"/>
      <c r="F3" s="37"/>
      <c r="G3" s="37"/>
      <c r="H3" s="37" t="s">
        <v>2</v>
      </c>
    </row>
    <row r="4" spans="1:8">
      <c r="A4" s="24" t="s">
        <v>30</v>
      </c>
      <c r="B4" s="24" t="s">
        <v>31</v>
      </c>
      <c r="C4" s="24"/>
      <c r="D4" s="24"/>
      <c r="E4" s="24"/>
      <c r="F4" s="24" t="s">
        <v>32</v>
      </c>
      <c r="G4" s="24"/>
      <c r="H4" s="24"/>
    </row>
    <row r="5" spans="1:8">
      <c r="A5" s="24"/>
      <c r="B5" s="24" t="s">
        <v>33</v>
      </c>
      <c r="C5" s="24" t="s">
        <v>34</v>
      </c>
      <c r="D5" s="39" t="s">
        <v>35</v>
      </c>
      <c r="E5" s="39" t="s">
        <v>36</v>
      </c>
      <c r="F5" s="24" t="s">
        <v>33</v>
      </c>
      <c r="G5" s="24" t="s">
        <v>34</v>
      </c>
      <c r="H5" s="39" t="s">
        <v>35</v>
      </c>
    </row>
    <row r="6" spans="1:8">
      <c r="A6" s="40" t="s">
        <v>37</v>
      </c>
      <c r="B6" s="41">
        <f t="shared" ref="B6:G6" si="0">SUM(B7:B10)</f>
        <v>156.9193680051</v>
      </c>
      <c r="C6" s="41">
        <f t="shared" si="0"/>
        <v>178.2467537463</v>
      </c>
      <c r="D6" s="42">
        <f t="shared" ref="D6:D21" si="1">(B6-C6)/C6</f>
        <v>-0.119650906919491</v>
      </c>
      <c r="E6" s="42">
        <f>(B6-'[1]2019年8月'!B6)/'[1]2019年8月'!B6</f>
        <v>0.074376782350125</v>
      </c>
      <c r="F6" s="41">
        <f t="shared" si="0"/>
        <v>1431.0019004285</v>
      </c>
      <c r="G6" s="41">
        <f t="shared" si="0"/>
        <v>1653.1140608197</v>
      </c>
      <c r="H6" s="42">
        <f t="shared" ref="H6:H21" si="2">(F6-G6)/G6</f>
        <v>-0.134359851903422</v>
      </c>
    </row>
    <row r="7" spans="1:8">
      <c r="A7" s="43" t="s">
        <v>38</v>
      </c>
      <c r="B7" s="41">
        <v>109.89729142</v>
      </c>
      <c r="C7" s="41">
        <v>128.6260793</v>
      </c>
      <c r="D7" s="42">
        <f t="shared" si="1"/>
        <v>-0.145606458518556</v>
      </c>
      <c r="E7" s="42">
        <f>(B7-'[1]2019年8月'!B7)/'[1]2019年8月'!B7</f>
        <v>0.0283575126439547</v>
      </c>
      <c r="F7" s="41">
        <v>978.52599286</v>
      </c>
      <c r="G7" s="41">
        <v>1218.2453215</v>
      </c>
      <c r="H7" s="42">
        <f t="shared" si="2"/>
        <v>-0.19677426574874</v>
      </c>
    </row>
    <row r="8" spans="1:8">
      <c r="A8" s="43" t="s">
        <v>39</v>
      </c>
      <c r="B8" s="41">
        <v>15.78584192</v>
      </c>
      <c r="C8" s="41">
        <v>10.83201789</v>
      </c>
      <c r="D8" s="42">
        <f t="shared" si="1"/>
        <v>0.457331596042997</v>
      </c>
      <c r="E8" s="42">
        <f>(B8-'[1]2019年8月'!B8)/'[1]2019年8月'!B8</f>
        <v>0.50311227244958</v>
      </c>
      <c r="F8" s="41">
        <v>107.65464265</v>
      </c>
      <c r="G8" s="41">
        <v>83.48498283</v>
      </c>
      <c r="H8" s="42">
        <f t="shared" si="2"/>
        <v>0.289509070981263</v>
      </c>
    </row>
    <row r="9" spans="1:8">
      <c r="A9" s="43" t="s">
        <v>40</v>
      </c>
      <c r="B9" s="41">
        <v>31.0864707851</v>
      </c>
      <c r="C9" s="41">
        <v>38.6889349963</v>
      </c>
      <c r="D9" s="42">
        <f t="shared" si="1"/>
        <v>-0.196502287073218</v>
      </c>
      <c r="E9" s="42">
        <f>(B9-'[1]2019年8月'!B9)/'[1]2019年8月'!B9</f>
        <v>0.0894575179373046</v>
      </c>
      <c r="F9" s="41">
        <v>343.5872461385</v>
      </c>
      <c r="G9" s="41">
        <v>350.3968297497</v>
      </c>
      <c r="H9" s="42">
        <f t="shared" si="2"/>
        <v>-0.01943391901138</v>
      </c>
    </row>
    <row r="10" spans="1:8">
      <c r="A10" s="43" t="s">
        <v>41</v>
      </c>
      <c r="B10" s="41">
        <v>0.14976388</v>
      </c>
      <c r="C10" s="41">
        <v>0.09972156</v>
      </c>
      <c r="D10" s="42">
        <f t="shared" si="1"/>
        <v>0.501820468913643</v>
      </c>
      <c r="E10" s="42">
        <f>(B10-'[1]2019年8月'!B10)/'[1]2019年8月'!B10</f>
        <v>-0.0234591940278149</v>
      </c>
      <c r="F10" s="41">
        <v>1.23401878</v>
      </c>
      <c r="G10" s="41">
        <v>0.98692674</v>
      </c>
      <c r="H10" s="42">
        <f t="shared" si="2"/>
        <v>0.250365128418752</v>
      </c>
    </row>
    <row r="11" spans="1:8">
      <c r="A11" s="40" t="s">
        <v>42</v>
      </c>
      <c r="B11" s="41">
        <f t="shared" ref="B11:G11" si="3">SUM(B12:B15)</f>
        <v>207.066078069</v>
      </c>
      <c r="C11" s="41">
        <f t="shared" si="3"/>
        <v>240.191343136</v>
      </c>
      <c r="D11" s="42">
        <f t="shared" si="1"/>
        <v>-0.13791198564656</v>
      </c>
      <c r="E11" s="42">
        <f>(B11-'[1]2019年8月'!B11)/'[1]2019年8月'!B11</f>
        <v>0.0631989474673272</v>
      </c>
      <c r="F11" s="41">
        <f t="shared" si="3"/>
        <v>1727.094389454</v>
      </c>
      <c r="G11" s="41">
        <f t="shared" si="3"/>
        <v>2181.870193408</v>
      </c>
      <c r="H11" s="42">
        <f t="shared" si="2"/>
        <v>-0.20843394136278</v>
      </c>
    </row>
    <row r="12" spans="1:8">
      <c r="A12" s="44" t="s">
        <v>43</v>
      </c>
      <c r="B12" s="41">
        <v>83.34390483</v>
      </c>
      <c r="C12" s="41">
        <v>85.65827543</v>
      </c>
      <c r="D12" s="42">
        <f t="shared" si="1"/>
        <v>-0.0270186457570151</v>
      </c>
      <c r="E12" s="42">
        <f>(B12-'[1]2019年8月'!B12)/'[1]2019年8月'!B12</f>
        <v>0.0273205160100269</v>
      </c>
      <c r="F12" s="41">
        <v>706.10935401</v>
      </c>
      <c r="G12" s="41">
        <v>823.68767476</v>
      </c>
      <c r="H12" s="42">
        <f t="shared" si="2"/>
        <v>-0.142746242723929</v>
      </c>
    </row>
    <row r="13" spans="1:8">
      <c r="A13" s="44" t="s">
        <v>44</v>
      </c>
      <c r="B13" s="41">
        <v>114.24858228</v>
      </c>
      <c r="C13" s="41">
        <v>145.86399656</v>
      </c>
      <c r="D13" s="42">
        <f t="shared" si="1"/>
        <v>-0.216745838764916</v>
      </c>
      <c r="E13" s="42">
        <f>(B13-'[1]2019年8月'!B13)/'[1]2019年8月'!B13</f>
        <v>0.117701444661043</v>
      </c>
      <c r="F13" s="41">
        <v>921.26972592</v>
      </c>
      <c r="G13" s="41">
        <v>1275.46544394</v>
      </c>
      <c r="H13" s="42">
        <f t="shared" si="2"/>
        <v>-0.277699187933987</v>
      </c>
    </row>
    <row r="14" spans="1:8">
      <c r="A14" s="44" t="s">
        <v>45</v>
      </c>
      <c r="B14" s="41">
        <v>9.47163019</v>
      </c>
      <c r="C14" s="41">
        <v>8.66742502</v>
      </c>
      <c r="D14" s="42">
        <f t="shared" si="1"/>
        <v>0.0927847853479327</v>
      </c>
      <c r="E14" s="42">
        <f>(B14-'[1]2019年8月'!B14)/'[1]2019年8月'!B14</f>
        <v>-0.169952693325877</v>
      </c>
      <c r="F14" s="41">
        <v>99.69826072</v>
      </c>
      <c r="G14" s="41">
        <v>82.65599248</v>
      </c>
      <c r="H14" s="42">
        <f t="shared" si="2"/>
        <v>0.206183093671323</v>
      </c>
    </row>
    <row r="15" spans="1:8">
      <c r="A15" s="44" t="s">
        <v>46</v>
      </c>
      <c r="B15" s="41">
        <v>0.001960769</v>
      </c>
      <c r="C15" s="41">
        <v>0.001646126</v>
      </c>
      <c r="D15" s="42">
        <f t="shared" si="1"/>
        <v>0.191141504356289</v>
      </c>
      <c r="E15" s="42">
        <f>(B15-'[1]2019年8月'!B15)/'[1]2019年8月'!B15</f>
        <v>0.121814452571867</v>
      </c>
      <c r="F15" s="41">
        <v>0.017048804</v>
      </c>
      <c r="G15" s="41">
        <v>0.061082228</v>
      </c>
      <c r="H15" s="42">
        <f t="shared" si="2"/>
        <v>-0.720887653279445</v>
      </c>
    </row>
    <row r="16" spans="1:8">
      <c r="A16" s="40" t="s">
        <v>47</v>
      </c>
      <c r="B16" s="41">
        <f t="shared" ref="B16:G16" si="4">B6+B11</f>
        <v>363.9854460741</v>
      </c>
      <c r="C16" s="41">
        <f t="shared" si="4"/>
        <v>418.4380968823</v>
      </c>
      <c r="D16" s="42">
        <f t="shared" si="1"/>
        <v>-0.130133109805049</v>
      </c>
      <c r="E16" s="42">
        <f>(B16-'[1]2019年8月'!B16)/'[1]2019年8月'!B16</f>
        <v>0.0679892228110116</v>
      </c>
      <c r="F16" s="41">
        <f t="shared" si="4"/>
        <v>3158.0962898825</v>
      </c>
      <c r="G16" s="41">
        <f t="shared" si="4"/>
        <v>3834.9842542277</v>
      </c>
      <c r="H16" s="42">
        <f t="shared" si="2"/>
        <v>-0.176503453332043</v>
      </c>
    </row>
    <row r="17" spans="1:8">
      <c r="A17" s="44" t="s">
        <v>48</v>
      </c>
      <c r="B17" s="41">
        <f t="shared" ref="B17:G17" si="5">B7+B12</f>
        <v>193.24119625</v>
      </c>
      <c r="C17" s="41">
        <f t="shared" si="5"/>
        <v>214.28435473</v>
      </c>
      <c r="D17" s="42">
        <f t="shared" si="1"/>
        <v>-0.0982020292919403</v>
      </c>
      <c r="E17" s="42">
        <f>(B17-'[1]2019年8月'!B17)/'[1]2019年8月'!B17</f>
        <v>0.0279100048480242</v>
      </c>
      <c r="F17" s="41">
        <f t="shared" si="5"/>
        <v>1684.63534687</v>
      </c>
      <c r="G17" s="41">
        <f t="shared" si="5"/>
        <v>2041.93299626</v>
      </c>
      <c r="H17" s="42">
        <f t="shared" si="2"/>
        <v>-0.174980104657903</v>
      </c>
    </row>
    <row r="18" spans="1:8">
      <c r="A18" s="44" t="s">
        <v>49</v>
      </c>
      <c r="B18" s="41">
        <f t="shared" ref="B18:G18" si="6">B13</f>
        <v>114.24858228</v>
      </c>
      <c r="C18" s="41">
        <f t="shared" si="6"/>
        <v>145.86399656</v>
      </c>
      <c r="D18" s="42">
        <f t="shared" si="1"/>
        <v>-0.216745838764916</v>
      </c>
      <c r="E18" s="42">
        <f>(B18-'[1]2019年8月'!B18)/'[1]2019年8月'!B18</f>
        <v>0.117701444661043</v>
      </c>
      <c r="F18" s="41">
        <f t="shared" si="6"/>
        <v>921.26972592</v>
      </c>
      <c r="G18" s="41">
        <f t="shared" si="6"/>
        <v>1275.46544394</v>
      </c>
      <c r="H18" s="42">
        <f t="shared" si="2"/>
        <v>-0.277699187933987</v>
      </c>
    </row>
    <row r="19" spans="1:8">
      <c r="A19" s="44" t="s">
        <v>50</v>
      </c>
      <c r="B19" s="41">
        <f t="shared" ref="B19:G19" si="7">B8+B14</f>
        <v>25.25747211</v>
      </c>
      <c r="C19" s="41">
        <f t="shared" si="7"/>
        <v>19.49944291</v>
      </c>
      <c r="D19" s="42">
        <f t="shared" si="1"/>
        <v>0.295291984831376</v>
      </c>
      <c r="E19" s="42">
        <f>(B19-'[1]2019年8月'!B19)/'[1]2019年8月'!B19</f>
        <v>0.152622044977513</v>
      </c>
      <c r="F19" s="41">
        <f t="shared" si="7"/>
        <v>207.35290337</v>
      </c>
      <c r="G19" s="41">
        <f t="shared" si="7"/>
        <v>166.14097531</v>
      </c>
      <c r="H19" s="42">
        <f t="shared" si="2"/>
        <v>0.248053967319641</v>
      </c>
    </row>
    <row r="20" spans="1:8">
      <c r="A20" s="44" t="s">
        <v>51</v>
      </c>
      <c r="B20" s="41">
        <f t="shared" ref="B20:G20" si="8">B9+B15</f>
        <v>31.0884315541</v>
      </c>
      <c r="C20" s="41">
        <f t="shared" si="8"/>
        <v>38.6905811223</v>
      </c>
      <c r="D20" s="42">
        <f t="shared" si="1"/>
        <v>-0.196485794415178</v>
      </c>
      <c r="E20" s="42">
        <f>(B20-'[1]2019年8月'!B20)/'[1]2019年8月'!B20</f>
        <v>0.0894594998524252</v>
      </c>
      <c r="F20" s="41">
        <f t="shared" si="8"/>
        <v>343.6042949425</v>
      </c>
      <c r="G20" s="41">
        <f t="shared" si="8"/>
        <v>350.4579119777</v>
      </c>
      <c r="H20" s="42">
        <f t="shared" si="2"/>
        <v>-0.0195561772211781</v>
      </c>
    </row>
    <row r="21" spans="1:8">
      <c r="A21" s="44" t="s">
        <v>52</v>
      </c>
      <c r="B21" s="41">
        <f t="shared" ref="B21:G21" si="9">B10</f>
        <v>0.14976388</v>
      </c>
      <c r="C21" s="41">
        <f t="shared" si="9"/>
        <v>0.09972156</v>
      </c>
      <c r="D21" s="42">
        <f t="shared" si="1"/>
        <v>0.501820468913643</v>
      </c>
      <c r="E21" s="42">
        <f>(B21-'[1]2019年8月'!B21)/'[1]2019年8月'!B21</f>
        <v>-0.0234591940278149</v>
      </c>
      <c r="F21" s="41">
        <f t="shared" si="9"/>
        <v>1.23401878</v>
      </c>
      <c r="G21" s="41">
        <f t="shared" si="9"/>
        <v>0.98692674</v>
      </c>
      <c r="H21" s="42">
        <f t="shared" si="2"/>
        <v>0.250365128418752</v>
      </c>
    </row>
  </sheetData>
  <mergeCells count="4">
    <mergeCell ref="A2:H2"/>
    <mergeCell ref="B4:E4"/>
    <mergeCell ref="F4:H4"/>
    <mergeCell ref="A4:A5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opLeftCell="A16" workbookViewId="0">
      <selection activeCell="K42" sqref="K42"/>
    </sheetView>
  </sheetViews>
  <sheetFormatPr defaultColWidth="9" defaultRowHeight="18.95" customHeight="1"/>
  <cols>
    <col min="1" max="1" width="7.625" style="1" customWidth="1"/>
    <col min="2" max="2" width="10.625" style="4" customWidth="1"/>
    <col min="3" max="3" width="7.5" style="5" customWidth="1"/>
    <col min="4" max="4" width="10.625" style="4" customWidth="1"/>
    <col min="5" max="5" width="8.625" style="5" customWidth="1"/>
    <col min="6" max="6" width="10" style="4" customWidth="1"/>
    <col min="7" max="7" width="7.875" style="5" customWidth="1"/>
    <col min="8" max="8" width="11" style="4" customWidth="1"/>
    <col min="9" max="9" width="8.625" style="5" customWidth="1"/>
    <col min="10" max="10" width="9.625" style="4" customWidth="1"/>
    <col min="11" max="11" width="8.375" style="5" customWidth="1"/>
    <col min="12" max="12" width="11.875" style="4" customWidth="1"/>
    <col min="13" max="13" width="12" style="5" customWidth="1"/>
    <col min="14" max="14" width="9" style="1" customWidth="1"/>
    <col min="15" max="15" width="12.75" style="1" customWidth="1"/>
    <col min="16" max="16" width="10.875" style="1" customWidth="1"/>
    <col min="17" max="17" width="12.75" style="1" customWidth="1"/>
    <col min="18" max="16384" width="9" style="1"/>
  </cols>
  <sheetData>
    <row r="1" s="1" customFormat="1" customHeight="1" spans="1:13">
      <c r="A1" s="6" t="s">
        <v>53</v>
      </c>
      <c r="B1" s="4"/>
      <c r="C1" s="5"/>
      <c r="D1" s="4"/>
      <c r="E1" s="5"/>
      <c r="F1" s="4"/>
      <c r="G1" s="5"/>
      <c r="H1" s="4"/>
      <c r="I1" s="5"/>
      <c r="J1" s="4"/>
      <c r="K1" s="5"/>
      <c r="L1" s="4"/>
      <c r="M1" s="5"/>
    </row>
    <row r="2" s="1" customFormat="1" ht="21" customHeight="1" spans="1:13">
      <c r="A2" s="7" t="s">
        <v>54</v>
      </c>
      <c r="B2" s="8"/>
      <c r="C2" s="9"/>
      <c r="D2" s="8"/>
      <c r="E2" s="9"/>
      <c r="F2" s="8"/>
      <c r="G2" s="9"/>
      <c r="H2" s="8"/>
      <c r="I2" s="9"/>
      <c r="J2" s="8"/>
      <c r="K2" s="9"/>
      <c r="L2" s="8"/>
      <c r="M2" s="9"/>
    </row>
    <row r="3" s="2" customFormat="1" ht="14.25" customHeight="1" spans="1:13">
      <c r="A3" s="10"/>
      <c r="B3" s="11"/>
      <c r="C3" s="12"/>
      <c r="D3" s="11"/>
      <c r="E3" s="12"/>
      <c r="F3" s="11"/>
      <c r="G3" s="12"/>
      <c r="H3" s="11"/>
      <c r="I3" s="12"/>
      <c r="J3" s="11"/>
      <c r="K3" s="12"/>
      <c r="L3" s="29" t="s">
        <v>55</v>
      </c>
      <c r="M3" s="30"/>
    </row>
    <row r="4" s="3" customFormat="1" ht="14.25" customHeight="1" spans="1:14">
      <c r="A4" s="13" t="s">
        <v>56</v>
      </c>
      <c r="B4" s="14" t="s">
        <v>4</v>
      </c>
      <c r="C4" s="15"/>
      <c r="D4" s="16"/>
      <c r="E4" s="17"/>
      <c r="F4" s="14" t="s">
        <v>57</v>
      </c>
      <c r="G4" s="15"/>
      <c r="H4" s="16"/>
      <c r="I4" s="17"/>
      <c r="J4" s="14" t="s">
        <v>58</v>
      </c>
      <c r="K4" s="15"/>
      <c r="L4" s="16"/>
      <c r="M4" s="17"/>
      <c r="N4" s="31"/>
    </row>
    <row r="5" s="3" customFormat="1" ht="14.25" customHeight="1" spans="1:14">
      <c r="A5" s="18"/>
      <c r="B5" s="14" t="s">
        <v>31</v>
      </c>
      <c r="C5" s="17"/>
      <c r="D5" s="14" t="s">
        <v>32</v>
      </c>
      <c r="E5" s="17"/>
      <c r="F5" s="14" t="s">
        <v>31</v>
      </c>
      <c r="G5" s="17"/>
      <c r="H5" s="14" t="s">
        <v>32</v>
      </c>
      <c r="I5" s="17"/>
      <c r="J5" s="14" t="s">
        <v>31</v>
      </c>
      <c r="K5" s="17"/>
      <c r="L5" s="14" t="s">
        <v>32</v>
      </c>
      <c r="M5" s="17"/>
      <c r="N5" s="31"/>
    </row>
    <row r="6" s="3" customFormat="1" ht="14.25" customHeight="1" spans="1:14">
      <c r="A6" s="18"/>
      <c r="B6" s="19" t="s">
        <v>59</v>
      </c>
      <c r="C6" s="20" t="s">
        <v>60</v>
      </c>
      <c r="D6" s="19" t="s">
        <v>59</v>
      </c>
      <c r="E6" s="20" t="s">
        <v>60</v>
      </c>
      <c r="F6" s="19" t="s">
        <v>59</v>
      </c>
      <c r="G6" s="20" t="s">
        <v>60</v>
      </c>
      <c r="H6" s="19" t="s">
        <v>59</v>
      </c>
      <c r="I6" s="20" t="s">
        <v>60</v>
      </c>
      <c r="J6" s="19" t="s">
        <v>59</v>
      </c>
      <c r="K6" s="20" t="s">
        <v>60</v>
      </c>
      <c r="L6" s="19" t="s">
        <v>59</v>
      </c>
      <c r="M6" s="20" t="s">
        <v>60</v>
      </c>
      <c r="N6" s="31"/>
    </row>
    <row r="7" s="3" customFormat="1" ht="14.25" customHeight="1" spans="1:14">
      <c r="A7" s="21"/>
      <c r="B7" s="22"/>
      <c r="C7" s="23" t="s">
        <v>61</v>
      </c>
      <c r="D7" s="22"/>
      <c r="E7" s="23" t="s">
        <v>61</v>
      </c>
      <c r="F7" s="22"/>
      <c r="G7" s="23" t="s">
        <v>61</v>
      </c>
      <c r="H7" s="22"/>
      <c r="I7" s="23" t="s">
        <v>61</v>
      </c>
      <c r="J7" s="22"/>
      <c r="K7" s="23" t="s">
        <v>61</v>
      </c>
      <c r="L7" s="22"/>
      <c r="M7" s="23" t="s">
        <v>61</v>
      </c>
      <c r="N7" s="31"/>
    </row>
    <row r="8" s="3" customFormat="1" ht="14.25" customHeight="1" spans="1:14">
      <c r="A8" s="24" t="s">
        <v>62</v>
      </c>
      <c r="B8" s="25">
        <v>33040.765</v>
      </c>
      <c r="C8" s="26">
        <f>(B8-[2]Sheet1!B8)/[2]Sheet1!B8</f>
        <v>-0.321795456841694</v>
      </c>
      <c r="D8" s="25">
        <v>295256.0284</v>
      </c>
      <c r="E8" s="26">
        <f>(D8-[2]Sheet1!D8)/[2]Sheet1!D8</f>
        <v>-0.157340046815136</v>
      </c>
      <c r="F8" s="25">
        <v>64395.9814</v>
      </c>
      <c r="G8" s="26">
        <f>(F8-[2]Sheet1!F8)/[2]Sheet1!F8</f>
        <v>-0.0553820401989745</v>
      </c>
      <c r="H8" s="25">
        <v>550413.9498</v>
      </c>
      <c r="I8" s="26">
        <f>(H8-[2]Sheet1!H8)/[2]Sheet1!H8</f>
        <v>-0.021595312184618</v>
      </c>
      <c r="J8" s="25">
        <f t="shared" ref="J8:J39" si="0">B8+F8</f>
        <v>97436.7464</v>
      </c>
      <c r="K8" s="26">
        <f>(J8-[2]Sheet1!J8)/[2]Sheet1!J8</f>
        <v>-0.166419668470011</v>
      </c>
      <c r="L8" s="25">
        <f t="shared" ref="L8:L39" si="1">D8+H8</f>
        <v>845669.9782</v>
      </c>
      <c r="M8" s="26">
        <f>(L8-[2]Sheet1!L8)/[2]Sheet1!L8</f>
        <v>-0.0736935673403426</v>
      </c>
      <c r="N8" s="32"/>
    </row>
    <row r="9" s="3" customFormat="1" ht="14.25" customHeight="1" spans="1:13">
      <c r="A9" s="24" t="s">
        <v>63</v>
      </c>
      <c r="B9" s="25">
        <v>27071.56915</v>
      </c>
      <c r="C9" s="26">
        <f>(B9-[2]Sheet1!B9)/[2]Sheet1!B9</f>
        <v>-0.103806058424218</v>
      </c>
      <c r="D9" s="25">
        <v>250413.188308</v>
      </c>
      <c r="E9" s="26">
        <f>(D9-[2]Sheet1!D9)/[2]Sheet1!D9</f>
        <v>-0.136137188723597</v>
      </c>
      <c r="F9" s="25">
        <v>29026.1874</v>
      </c>
      <c r="G9" s="26">
        <f>(F9-[2]Sheet1!F9)/[2]Sheet1!F9</f>
        <v>-0.196630511988725</v>
      </c>
      <c r="H9" s="25">
        <v>245485.0827</v>
      </c>
      <c r="I9" s="26">
        <f>(H9-[2]Sheet1!H9)/[2]Sheet1!H9</f>
        <v>-0.37150582323923</v>
      </c>
      <c r="J9" s="25">
        <f t="shared" si="0"/>
        <v>56097.75655</v>
      </c>
      <c r="K9" s="26">
        <f>(J9-[2]Sheet1!J9)/[2]Sheet1!J9</f>
        <v>-0.154362423630599</v>
      </c>
      <c r="L9" s="25">
        <f t="shared" si="1"/>
        <v>495898.271008</v>
      </c>
      <c r="M9" s="26">
        <f>(L9-[2]Sheet1!L9)/[2]Sheet1!L9</f>
        <v>-0.271239995616788</v>
      </c>
    </row>
    <row r="10" s="3" customFormat="1" ht="14.25" customHeight="1" spans="1:13">
      <c r="A10" s="24" t="s">
        <v>64</v>
      </c>
      <c r="B10" s="25">
        <v>45560.177878</v>
      </c>
      <c r="C10" s="26">
        <f>(B10-[2]Sheet1!B10)/[2]Sheet1!B10</f>
        <v>-0.00633416149373941</v>
      </c>
      <c r="D10" s="25">
        <v>406806.649639</v>
      </c>
      <c r="E10" s="26">
        <f>(D10-[2]Sheet1!D10)/[2]Sheet1!D10</f>
        <v>-0.0751808362699611</v>
      </c>
      <c r="F10" s="25">
        <v>87537.1221</v>
      </c>
      <c r="G10" s="26">
        <f>(F10-[2]Sheet1!F10)/[2]Sheet1!F10</f>
        <v>-0.151088796220805</v>
      </c>
      <c r="H10" s="25">
        <v>746384.7984</v>
      </c>
      <c r="I10" s="26">
        <f>(H10-[2]Sheet1!H10)/[2]Sheet1!H10</f>
        <v>-0.284166203481566</v>
      </c>
      <c r="J10" s="25">
        <f t="shared" si="0"/>
        <v>133097.299978</v>
      </c>
      <c r="K10" s="26">
        <f>(J10-[2]Sheet1!J10)/[2]Sheet1!J10</f>
        <v>-0.106534879690091</v>
      </c>
      <c r="L10" s="25">
        <f t="shared" si="1"/>
        <v>1153191.448039</v>
      </c>
      <c r="M10" s="26">
        <f>(L10-[2]Sheet1!L10)/[2]Sheet1!L10</f>
        <v>-0.222159872783681</v>
      </c>
    </row>
    <row r="11" s="3" customFormat="1" ht="14.25" customHeight="1" spans="1:13">
      <c r="A11" s="24" t="s">
        <v>65</v>
      </c>
      <c r="B11" s="25">
        <v>28266.313534</v>
      </c>
      <c r="C11" s="26">
        <f>(B11-[2]Sheet1!B11)/[2]Sheet1!B11</f>
        <v>-0.0724094520618066</v>
      </c>
      <c r="D11" s="25">
        <v>248655.822023</v>
      </c>
      <c r="E11" s="26">
        <f>(D11-[2]Sheet1!D11)/[2]Sheet1!D11</f>
        <v>-0.17755148805836</v>
      </c>
      <c r="F11" s="25">
        <v>26833.5131</v>
      </c>
      <c r="G11" s="26">
        <f>(F11-[2]Sheet1!F11)/[2]Sheet1!F11</f>
        <v>-0.229196036015979</v>
      </c>
      <c r="H11" s="25">
        <v>227617.5067</v>
      </c>
      <c r="I11" s="26">
        <f>(H11-[2]Sheet1!H11)/[2]Sheet1!H11</f>
        <v>-0.308440608853588</v>
      </c>
      <c r="J11" s="25">
        <f t="shared" si="0"/>
        <v>55099.826634</v>
      </c>
      <c r="K11" s="26">
        <f>(J11-[2]Sheet1!J11)/[2]Sheet1!J11</f>
        <v>-0.156013579784535</v>
      </c>
      <c r="L11" s="25">
        <f t="shared" si="1"/>
        <v>476273.328723</v>
      </c>
      <c r="M11" s="26">
        <f>(L11-[2]Sheet1!L11)/[2]Sheet1!L11</f>
        <v>-0.245773605397239</v>
      </c>
    </row>
    <row r="12" s="3" customFormat="1" ht="14.25" customHeight="1" spans="1:13">
      <c r="A12" s="24" t="s">
        <v>66</v>
      </c>
      <c r="B12" s="25">
        <v>32039.666321</v>
      </c>
      <c r="C12" s="26">
        <f>(B12-[2]Sheet1!B12)/[2]Sheet1!B12</f>
        <v>-0.266867110698555</v>
      </c>
      <c r="D12" s="25">
        <v>324297.64651</v>
      </c>
      <c r="E12" s="26">
        <f>(D12-[2]Sheet1!D12)/[2]Sheet1!D12</f>
        <v>-0.323606938691468</v>
      </c>
      <c r="F12" s="25">
        <v>47839.8977</v>
      </c>
      <c r="G12" s="26">
        <f>(F12-[2]Sheet1!F12)/[2]Sheet1!F12</f>
        <v>-0.142039809771526</v>
      </c>
      <c r="H12" s="25">
        <v>443045.1289</v>
      </c>
      <c r="I12" s="26">
        <f>(H12-[2]Sheet1!H12)/[2]Sheet1!H12</f>
        <v>-0.161786614680264</v>
      </c>
      <c r="J12" s="25">
        <f t="shared" si="0"/>
        <v>79879.564021</v>
      </c>
      <c r="K12" s="26">
        <f>(J12-[2]Sheet1!J12)/[2]Sheet1!J12</f>
        <v>-0.1968871711388</v>
      </c>
      <c r="L12" s="25">
        <f t="shared" si="1"/>
        <v>767342.77541</v>
      </c>
      <c r="M12" s="26">
        <f>(L12-[2]Sheet1!L12)/[2]Sheet1!L12</f>
        <v>-0.238755062498575</v>
      </c>
    </row>
    <row r="13" s="3" customFormat="1" ht="14.25" customHeight="1" spans="1:13">
      <c r="A13" s="24" t="s">
        <v>67</v>
      </c>
      <c r="B13" s="25">
        <v>72520.328401</v>
      </c>
      <c r="C13" s="26">
        <f>(B13-[2]Sheet1!B13)/[2]Sheet1!B13</f>
        <v>-0.101356865936626</v>
      </c>
      <c r="D13" s="25">
        <v>674654.818126</v>
      </c>
      <c r="E13" s="26">
        <f>(D13-[2]Sheet1!D13)/[2]Sheet1!D13</f>
        <v>-0.137350884661855</v>
      </c>
      <c r="F13" s="25">
        <v>48820.7237</v>
      </c>
      <c r="G13" s="26">
        <f>(F13-[2]Sheet1!F13)/[2]Sheet1!F13</f>
        <v>-0.222128833567769</v>
      </c>
      <c r="H13" s="25">
        <v>444064.7365</v>
      </c>
      <c r="I13" s="26">
        <f>(H13-[2]Sheet1!H13)/[2]Sheet1!H13</f>
        <v>-0.221851649314853</v>
      </c>
      <c r="J13" s="25">
        <f t="shared" si="0"/>
        <v>121341.052101</v>
      </c>
      <c r="K13" s="26">
        <f>(J13-[2]Sheet1!J13)/[2]Sheet1!J13</f>
        <v>-0.154192446548858</v>
      </c>
      <c r="L13" s="25">
        <f t="shared" si="1"/>
        <v>1118719.554626</v>
      </c>
      <c r="M13" s="26">
        <f>(L13-[2]Sheet1!L13)/[2]Sheet1!L13</f>
        <v>-0.172998429933023</v>
      </c>
    </row>
    <row r="14" s="3" customFormat="1" ht="14.25" customHeight="1" spans="1:13">
      <c r="A14" s="24" t="s">
        <v>68</v>
      </c>
      <c r="B14" s="25">
        <v>22377.383608</v>
      </c>
      <c r="C14" s="26">
        <f>(B14-[2]Sheet1!B14)/[2]Sheet1!B14</f>
        <v>-0.0652551977844484</v>
      </c>
      <c r="D14" s="25">
        <v>198244.112531</v>
      </c>
      <c r="E14" s="26">
        <f>(D14-[2]Sheet1!D14)/[2]Sheet1!D14</f>
        <v>-0.385360411438354</v>
      </c>
      <c r="F14" s="25">
        <v>34775.7796</v>
      </c>
      <c r="G14" s="26">
        <f>(F14-[2]Sheet1!F14)/[2]Sheet1!F14</f>
        <v>-0.0377765706744486</v>
      </c>
      <c r="H14" s="25">
        <v>287467.4453</v>
      </c>
      <c r="I14" s="26">
        <f>(H14-[2]Sheet1!H14)/[2]Sheet1!H14</f>
        <v>-0.16304071132721</v>
      </c>
      <c r="J14" s="25">
        <f t="shared" si="0"/>
        <v>57153.163208</v>
      </c>
      <c r="K14" s="26">
        <f>(J14-[2]Sheet1!J14)/[2]Sheet1!J14</f>
        <v>-0.0487256298412608</v>
      </c>
      <c r="L14" s="25">
        <f t="shared" si="1"/>
        <v>485711.557831</v>
      </c>
      <c r="M14" s="26">
        <f>(L14-[2]Sheet1!L14)/[2]Sheet1!L14</f>
        <v>-0.270707341572813</v>
      </c>
    </row>
    <row r="15" s="3" customFormat="1" ht="14.25" customHeight="1" spans="1:13">
      <c r="A15" s="24" t="s">
        <v>69</v>
      </c>
      <c r="B15" s="25">
        <v>29408.399053</v>
      </c>
      <c r="C15" s="26">
        <f>(B15-[2]Sheet1!B15)/[2]Sheet1!B15</f>
        <v>-0.145321633229917</v>
      </c>
      <c r="D15" s="25">
        <v>289831.874876</v>
      </c>
      <c r="E15" s="26">
        <f>(D15-[2]Sheet1!D15)/[2]Sheet1!D15</f>
        <v>-0.138981551723301</v>
      </c>
      <c r="F15" s="25">
        <v>42406.8153</v>
      </c>
      <c r="G15" s="26">
        <f>(F15-[2]Sheet1!F15)/[2]Sheet1!F15</f>
        <v>-0.152815920433592</v>
      </c>
      <c r="H15" s="25">
        <v>391481.4844</v>
      </c>
      <c r="I15" s="26">
        <f>(H15-[2]Sheet1!H15)/[2]Sheet1!H15</f>
        <v>-0.192112964663344</v>
      </c>
      <c r="J15" s="25">
        <f t="shared" si="0"/>
        <v>71815.214353</v>
      </c>
      <c r="K15" s="26">
        <f>(J15-[2]Sheet1!J15)/[2]Sheet1!J15</f>
        <v>-0.14976295020912</v>
      </c>
      <c r="L15" s="25">
        <f t="shared" si="1"/>
        <v>681313.359276</v>
      </c>
      <c r="M15" s="26">
        <f>(L15-[2]Sheet1!L15)/[2]Sheet1!L15</f>
        <v>-0.170333783042826</v>
      </c>
    </row>
    <row r="16" s="3" customFormat="1" ht="14.25" customHeight="1" spans="1:13">
      <c r="A16" s="24" t="s">
        <v>70</v>
      </c>
      <c r="B16" s="25">
        <v>42207.473564</v>
      </c>
      <c r="C16" s="26">
        <f>(B16-[2]Sheet1!B16)/[2]Sheet1!B16</f>
        <v>0.0137973380316391</v>
      </c>
      <c r="D16" s="25">
        <v>384182.327328</v>
      </c>
      <c r="E16" s="26">
        <f>(D16-[2]Sheet1!D16)/[2]Sheet1!D16</f>
        <v>0.0159600136754538</v>
      </c>
      <c r="F16" s="25">
        <v>38513.9241</v>
      </c>
      <c r="G16" s="26">
        <f>(F16-[2]Sheet1!F16)/[2]Sheet1!F16</f>
        <v>-0.0165668744614348</v>
      </c>
      <c r="H16" s="25">
        <v>318991.4748</v>
      </c>
      <c r="I16" s="26">
        <f>(H16-[2]Sheet1!H16)/[2]Sheet1!H16</f>
        <v>-0.0511039343142571</v>
      </c>
      <c r="J16" s="25">
        <f t="shared" si="0"/>
        <v>80721.397664</v>
      </c>
      <c r="K16" s="26">
        <f>(J16-[2]Sheet1!J16)/[2]Sheet1!J16</f>
        <v>-0.000920577315955169</v>
      </c>
      <c r="L16" s="25">
        <f t="shared" si="1"/>
        <v>703173.802128</v>
      </c>
      <c r="M16" s="26">
        <f>(L16-[2]Sheet1!L16)/[2]Sheet1!L16</f>
        <v>-0.0156014989085079</v>
      </c>
    </row>
    <row r="17" s="3" customFormat="1" ht="14.25" customHeight="1" spans="1:13">
      <c r="A17" s="24" t="s">
        <v>71</v>
      </c>
      <c r="B17" s="25">
        <v>101121.64221</v>
      </c>
      <c r="C17" s="26">
        <f>(B17-[2]Sheet1!B17)/[2]Sheet1!B17</f>
        <v>-0.114444539467348</v>
      </c>
      <c r="D17" s="25">
        <v>962164.170089</v>
      </c>
      <c r="E17" s="26">
        <f>(D17-[2]Sheet1!D17)/[2]Sheet1!D17</f>
        <v>-0.157496109306595</v>
      </c>
      <c r="F17" s="25">
        <v>202811.8661</v>
      </c>
      <c r="G17" s="26">
        <f>(F17-[2]Sheet1!F17)/[2]Sheet1!F17</f>
        <v>-0.123113210010832</v>
      </c>
      <c r="H17" s="25">
        <v>1702937.2332</v>
      </c>
      <c r="I17" s="26">
        <f>(H17-[2]Sheet1!H17)/[2]Sheet1!H17</f>
        <v>-0.21044319912182</v>
      </c>
      <c r="J17" s="25">
        <f t="shared" si="0"/>
        <v>303933.50831</v>
      </c>
      <c r="K17" s="26">
        <f>(J17-[2]Sheet1!J17)/[2]Sheet1!J17</f>
        <v>-0.12024795984891</v>
      </c>
      <c r="L17" s="25">
        <f t="shared" si="1"/>
        <v>2665101.403289</v>
      </c>
      <c r="M17" s="26">
        <f>(L17-[2]Sheet1!L17)/[2]Sheet1!L17</f>
        <v>-0.192113472511459</v>
      </c>
    </row>
    <row r="18" s="3" customFormat="1" ht="14.25" customHeight="1" spans="1:13">
      <c r="A18" s="24" t="s">
        <v>72</v>
      </c>
      <c r="B18" s="25">
        <v>127287.521734</v>
      </c>
      <c r="C18" s="26">
        <f>(B18-[2]Sheet1!B18)/[2]Sheet1!B18</f>
        <v>-0.0879732545078679</v>
      </c>
      <c r="D18" s="25">
        <v>1123368.443568</v>
      </c>
      <c r="E18" s="26">
        <f>(D18-[2]Sheet1!D18)/[2]Sheet1!D18</f>
        <v>-0.0805275324098356</v>
      </c>
      <c r="F18" s="25">
        <v>133717.269</v>
      </c>
      <c r="G18" s="26">
        <f>(F18-[2]Sheet1!F18)/[2]Sheet1!F18</f>
        <v>-0.215124664327314</v>
      </c>
      <c r="H18" s="25">
        <v>1165703.0571</v>
      </c>
      <c r="I18" s="26">
        <f>(H18-[2]Sheet1!H18)/[2]Sheet1!H18</f>
        <v>-0.255879056490174</v>
      </c>
      <c r="J18" s="25">
        <f t="shared" si="0"/>
        <v>261004.790734</v>
      </c>
      <c r="K18" s="26">
        <f>(J18-[2]Sheet1!J18)/[2]Sheet1!J18</f>
        <v>-0.157867280729734</v>
      </c>
      <c r="L18" s="25">
        <f t="shared" si="1"/>
        <v>2289071.500668</v>
      </c>
      <c r="M18" s="26">
        <f>(L18-[2]Sheet1!L18)/[2]Sheet1!L18</f>
        <v>-0.17904514309653</v>
      </c>
    </row>
    <row r="19" s="3" customFormat="1" ht="14.25" customHeight="1" spans="1:13">
      <c r="A19" s="24" t="s">
        <v>73</v>
      </c>
      <c r="B19" s="25">
        <v>54886.484853</v>
      </c>
      <c r="C19" s="26">
        <f>(B19-[2]Sheet1!B19)/[2]Sheet1!B19</f>
        <v>-0.100350090232776</v>
      </c>
      <c r="D19" s="25">
        <v>528748.710229</v>
      </c>
      <c r="E19" s="26">
        <f>(D19-[2]Sheet1!D19)/[2]Sheet1!D19</f>
        <v>-0.0140009009771111</v>
      </c>
      <c r="F19" s="25">
        <v>73896.959</v>
      </c>
      <c r="G19" s="26">
        <f>(F19-[2]Sheet1!F19)/[2]Sheet1!F19</f>
        <v>-0.167944256015222</v>
      </c>
      <c r="H19" s="25">
        <v>610953.3871</v>
      </c>
      <c r="I19" s="26">
        <f>(H19-[2]Sheet1!H19)/[2]Sheet1!H19</f>
        <v>-0.159030661732446</v>
      </c>
      <c r="J19" s="25">
        <f t="shared" si="0"/>
        <v>128783.443853</v>
      </c>
      <c r="K19" s="26">
        <f>(J19-[2]Sheet1!J19)/[2]Sheet1!J19</f>
        <v>-0.140419229474093</v>
      </c>
      <c r="L19" s="25">
        <f t="shared" si="1"/>
        <v>1139702.097329</v>
      </c>
      <c r="M19" s="26">
        <f>(L19-[2]Sheet1!L19)/[2]Sheet1!L19</f>
        <v>-0.0974400307185965</v>
      </c>
    </row>
    <row r="20" s="3" customFormat="1" ht="14.25" customHeight="1" spans="1:13">
      <c r="A20" s="24" t="s">
        <v>74</v>
      </c>
      <c r="B20" s="25">
        <v>38605.29747</v>
      </c>
      <c r="C20" s="26">
        <f>(B20-[2]Sheet1!B20)/[2]Sheet1!B20</f>
        <v>-0.213755469067764</v>
      </c>
      <c r="D20" s="25">
        <v>324158.750458</v>
      </c>
      <c r="E20" s="26">
        <f>(D20-[2]Sheet1!D20)/[2]Sheet1!D20</f>
        <v>-0.107855251938437</v>
      </c>
      <c r="F20" s="25">
        <v>80719.5166</v>
      </c>
      <c r="G20" s="26">
        <f>(F20-[2]Sheet1!F20)/[2]Sheet1!F20</f>
        <v>-0.283544345314053</v>
      </c>
      <c r="H20" s="25">
        <v>670831.5126</v>
      </c>
      <c r="I20" s="26">
        <f>(H20-[2]Sheet1!H20)/[2]Sheet1!H20</f>
        <v>-0.287963126047368</v>
      </c>
      <c r="J20" s="25">
        <f t="shared" si="0"/>
        <v>119324.81407</v>
      </c>
      <c r="K20" s="26">
        <f>(J20-[2]Sheet1!J20)/[2]Sheet1!J20</f>
        <v>-0.262361299840237</v>
      </c>
      <c r="L20" s="25">
        <f t="shared" si="1"/>
        <v>994990.263058</v>
      </c>
      <c r="M20" s="26">
        <f>(L20-[2]Sheet1!L20)/[2]Sheet1!L20</f>
        <v>-0.237834527115228</v>
      </c>
    </row>
    <row r="21" s="3" customFormat="1" ht="14.25" customHeight="1" spans="1:13">
      <c r="A21" s="24" t="s">
        <v>75</v>
      </c>
      <c r="B21" s="25">
        <v>32322.186067</v>
      </c>
      <c r="C21" s="26">
        <f>(B21-[2]Sheet1!B21)/[2]Sheet1!B21</f>
        <v>-0.227906772490298</v>
      </c>
      <c r="D21" s="25">
        <v>279946.096556</v>
      </c>
      <c r="E21" s="26">
        <f>(D21-[2]Sheet1!D21)/[2]Sheet1!D21</f>
        <v>-0.318330284409415</v>
      </c>
      <c r="F21" s="25">
        <v>61481.3301</v>
      </c>
      <c r="G21" s="26">
        <f>(F21-[2]Sheet1!F21)/[2]Sheet1!F21</f>
        <v>-0.0766297064012724</v>
      </c>
      <c r="H21" s="25">
        <v>493865.9103</v>
      </c>
      <c r="I21" s="26">
        <f>(H21-[2]Sheet1!H21)/[2]Sheet1!H21</f>
        <v>-0.278072102984341</v>
      </c>
      <c r="J21" s="25">
        <f t="shared" si="0"/>
        <v>93803.516167</v>
      </c>
      <c r="K21" s="26">
        <f>(J21-[2]Sheet1!J21)/[2]Sheet1!J21</f>
        <v>-0.135026343624553</v>
      </c>
      <c r="L21" s="25">
        <f t="shared" si="1"/>
        <v>773812.006856</v>
      </c>
      <c r="M21" s="26">
        <f>(L21-[2]Sheet1!L21)/[2]Sheet1!L21</f>
        <v>-0.293174003970072</v>
      </c>
    </row>
    <row r="22" s="3" customFormat="1" ht="14.25" customHeight="1" spans="1:13">
      <c r="A22" s="24" t="s">
        <v>76</v>
      </c>
      <c r="B22" s="25">
        <v>111948.735589</v>
      </c>
      <c r="C22" s="26">
        <f>(B22-[2]Sheet1!B22)/[2]Sheet1!B22</f>
        <v>-0.0525666409176968</v>
      </c>
      <c r="D22" s="25">
        <v>1033438.164845</v>
      </c>
      <c r="E22" s="26">
        <f>(D22-[2]Sheet1!D22)/[2]Sheet1!D22</f>
        <v>-0.0794342870476042</v>
      </c>
      <c r="F22" s="25">
        <v>180451.1837</v>
      </c>
      <c r="G22" s="26">
        <f>(F22-[2]Sheet1!F22)/[2]Sheet1!F22</f>
        <v>-0.20651605279566</v>
      </c>
      <c r="H22" s="25">
        <v>1510302.109</v>
      </c>
      <c r="I22" s="26">
        <f>(H22-[2]Sheet1!H22)/[2]Sheet1!H22</f>
        <v>-0.182847467737986</v>
      </c>
      <c r="J22" s="25">
        <f t="shared" si="0"/>
        <v>292399.919289</v>
      </c>
      <c r="K22" s="26">
        <f>(J22-[2]Sheet1!J22)/[2]Sheet1!J22</f>
        <v>-0.153877421202829</v>
      </c>
      <c r="L22" s="25">
        <f t="shared" si="1"/>
        <v>2543740.273845</v>
      </c>
      <c r="M22" s="26">
        <f>(L22-[2]Sheet1!L22)/[2]Sheet1!L22</f>
        <v>-0.143770296259107</v>
      </c>
    </row>
    <row r="23" s="3" customFormat="1" ht="14.25" customHeight="1" spans="1:13">
      <c r="A23" s="24" t="s">
        <v>77</v>
      </c>
      <c r="B23" s="25">
        <v>54426.830233</v>
      </c>
      <c r="C23" s="26">
        <f>(B23-[2]Sheet1!B23)/[2]Sheet1!B23</f>
        <v>-0.119342058922623</v>
      </c>
      <c r="D23" s="25">
        <v>482307.168754</v>
      </c>
      <c r="E23" s="26">
        <f>(D23-[2]Sheet1!D23)/[2]Sheet1!D23</f>
        <v>-0.0405310110930965</v>
      </c>
      <c r="F23" s="25">
        <v>146809.6766</v>
      </c>
      <c r="G23" s="26">
        <f>(F23-[2]Sheet1!F23)/[2]Sheet1!F23</f>
        <v>-0.0938225955804528</v>
      </c>
      <c r="H23" s="25">
        <v>1233788.4663</v>
      </c>
      <c r="I23" s="26">
        <f>(H23-[2]Sheet1!H23)/[2]Sheet1!H23</f>
        <v>-0.0630205243419455</v>
      </c>
      <c r="J23" s="25">
        <f t="shared" si="0"/>
        <v>201236.506833</v>
      </c>
      <c r="K23" s="26">
        <f>(J23-[2]Sheet1!J23)/[2]Sheet1!J23</f>
        <v>-0.100869417934171</v>
      </c>
      <c r="L23" s="25">
        <f t="shared" si="1"/>
        <v>1716095.635054</v>
      </c>
      <c r="M23" s="26">
        <f>(L23-[2]Sheet1!L23)/[2]Sheet1!L23</f>
        <v>-0.0568070877254694</v>
      </c>
    </row>
    <row r="24" s="3" customFormat="1" ht="14.25" customHeight="1" spans="1:13">
      <c r="A24" s="24" t="s">
        <v>78</v>
      </c>
      <c r="B24" s="25">
        <v>68546.82648</v>
      </c>
      <c r="C24" s="26">
        <f>(B24-[2]Sheet1!B24)/[2]Sheet1!B24</f>
        <v>-0.195823247648763</v>
      </c>
      <c r="D24" s="25">
        <v>608008.903776</v>
      </c>
      <c r="E24" s="26">
        <f>(D24-[2]Sheet1!D24)/[2]Sheet1!D24</f>
        <v>-0.197461536296131</v>
      </c>
      <c r="F24" s="25">
        <v>102279.0097</v>
      </c>
      <c r="G24" s="26">
        <f>(F24-[2]Sheet1!F24)/[2]Sheet1!F24</f>
        <v>-0.106344054818631</v>
      </c>
      <c r="H24" s="25">
        <v>798598.3905</v>
      </c>
      <c r="I24" s="26">
        <f>(H24-[2]Sheet1!H24)/[2]Sheet1!H24</f>
        <v>-0.206136864100207</v>
      </c>
      <c r="J24" s="25">
        <f t="shared" si="0"/>
        <v>170825.83618</v>
      </c>
      <c r="K24" s="26">
        <f>(J24-[2]Sheet1!J24)/[2]Sheet1!J24</f>
        <v>-0.144538887650086</v>
      </c>
      <c r="L24" s="25">
        <f t="shared" si="1"/>
        <v>1406607.294276</v>
      </c>
      <c r="M24" s="26">
        <f>(L24-[2]Sheet1!L24)/[2]Sheet1!L24</f>
        <v>-0.202410058149621</v>
      </c>
    </row>
    <row r="25" s="3" customFormat="1" ht="14.25" customHeight="1" spans="1:13">
      <c r="A25" s="24" t="s">
        <v>79</v>
      </c>
      <c r="B25" s="25">
        <v>53290.438139</v>
      </c>
      <c r="C25" s="26">
        <f>(B25-[2]Sheet1!B25)/[2]Sheet1!B25</f>
        <v>-0.270890136152824</v>
      </c>
      <c r="D25" s="25">
        <v>576199.007508</v>
      </c>
      <c r="E25" s="26">
        <f>(D25-[2]Sheet1!D25)/[2]Sheet1!D25</f>
        <v>-0.129985043091585</v>
      </c>
      <c r="F25" s="25">
        <v>60424.2039</v>
      </c>
      <c r="G25" s="26">
        <f>(F25-[2]Sheet1!F25)/[2]Sheet1!F25</f>
        <v>-0.296570677208044</v>
      </c>
      <c r="H25" s="25">
        <v>471362.0691</v>
      </c>
      <c r="I25" s="26">
        <f>(H25-[2]Sheet1!H25)/[2]Sheet1!H25</f>
        <v>-0.439321298551613</v>
      </c>
      <c r="J25" s="25">
        <f t="shared" si="0"/>
        <v>113714.642039</v>
      </c>
      <c r="K25" s="26">
        <f>(J25-[2]Sheet1!J25)/[2]Sheet1!J25</f>
        <v>-0.284764946043908</v>
      </c>
      <c r="L25" s="25">
        <f t="shared" si="1"/>
        <v>1047561.076608</v>
      </c>
      <c r="M25" s="26">
        <f>(L25-[2]Sheet1!L25)/[2]Sheet1!L25</f>
        <v>-0.303013140942138</v>
      </c>
    </row>
    <row r="26" s="3" customFormat="1" ht="14.25" customHeight="1" spans="1:13">
      <c r="A26" s="24" t="s">
        <v>80</v>
      </c>
      <c r="B26" s="25">
        <v>162273.911314</v>
      </c>
      <c r="C26" s="26">
        <f>(B26-[2]Sheet1!B26)/[2]Sheet1!B26</f>
        <v>-0.163574540832968</v>
      </c>
      <c r="D26" s="25">
        <v>1449541.642816</v>
      </c>
      <c r="E26" s="26">
        <f>(D26-[2]Sheet1!D26)/[2]Sheet1!D26</f>
        <v>-0.171432580546487</v>
      </c>
      <c r="F26" s="25">
        <v>185283.9622</v>
      </c>
      <c r="G26" s="26">
        <f>(F26-[2]Sheet1!F26)/[2]Sheet1!F26</f>
        <v>-0.142906423626561</v>
      </c>
      <c r="H26" s="25">
        <v>1497768.4327</v>
      </c>
      <c r="I26" s="26">
        <f>(H26-[2]Sheet1!H26)/[2]Sheet1!H26</f>
        <v>-0.188263331529966</v>
      </c>
      <c r="J26" s="25">
        <f t="shared" si="0"/>
        <v>347557.873514</v>
      </c>
      <c r="K26" s="26">
        <f>(J26-[2]Sheet1!J26)/[2]Sheet1!J26</f>
        <v>-0.152681984521866</v>
      </c>
      <c r="L26" s="25">
        <f t="shared" si="1"/>
        <v>2947310.075516</v>
      </c>
      <c r="M26" s="26">
        <f>(L26-[2]Sheet1!L26)/[2]Sheet1!L26</f>
        <v>-0.180071967156814</v>
      </c>
    </row>
    <row r="27" s="3" customFormat="1" ht="14.25" customHeight="1" spans="1:13">
      <c r="A27" s="24" t="s">
        <v>81</v>
      </c>
      <c r="B27" s="25">
        <v>37596.512206</v>
      </c>
      <c r="C27" s="26">
        <f>(B27-[2]Sheet1!B27)/[2]Sheet1!B27</f>
        <v>0.00678177613816864</v>
      </c>
      <c r="D27" s="25">
        <v>328192.254499</v>
      </c>
      <c r="E27" s="26">
        <f>(D27-[2]Sheet1!D27)/[2]Sheet1!D27</f>
        <v>-0.227997846842256</v>
      </c>
      <c r="F27" s="25">
        <v>22450.1869</v>
      </c>
      <c r="G27" s="26">
        <f>(F27-[2]Sheet1!F27)/[2]Sheet1!F27</f>
        <v>-0.308888517343882</v>
      </c>
      <c r="H27" s="25">
        <v>191091.6203</v>
      </c>
      <c r="I27" s="26">
        <f>(H27-[2]Sheet1!H27)/[2]Sheet1!H27</f>
        <v>-0.424721125513865</v>
      </c>
      <c r="J27" s="25">
        <f t="shared" si="0"/>
        <v>60046.699106</v>
      </c>
      <c r="K27" s="26">
        <f>(J27-[2]Sheet1!J27)/[2]Sheet1!J27</f>
        <v>-0.140070093738987</v>
      </c>
      <c r="L27" s="25">
        <f t="shared" si="1"/>
        <v>519283.874799</v>
      </c>
      <c r="M27" s="26">
        <f>(L27-[2]Sheet1!L27)/[2]Sheet1!L27</f>
        <v>-0.314287054747821</v>
      </c>
    </row>
    <row r="28" s="3" customFormat="1" ht="14.25" customHeight="1" spans="1:13">
      <c r="A28" s="24" t="s">
        <v>82</v>
      </c>
      <c r="B28" s="25">
        <v>6342.212279</v>
      </c>
      <c r="C28" s="26">
        <f>(B28-[2]Sheet1!B28)/[2]Sheet1!B28</f>
        <v>-0.467334696337852</v>
      </c>
      <c r="D28" s="25">
        <v>66900.677579</v>
      </c>
      <c r="E28" s="26">
        <f>(D28-[2]Sheet1!D28)/[2]Sheet1!D28</f>
        <v>-0.364500630327824</v>
      </c>
      <c r="F28" s="25">
        <v>6299.21359</v>
      </c>
      <c r="G28" s="26">
        <f>(F28-[2]Sheet1!F28)/[2]Sheet1!F28</f>
        <v>-0.628752185060253</v>
      </c>
      <c r="H28" s="25">
        <v>55949.47524</v>
      </c>
      <c r="I28" s="26">
        <f>(H28-[2]Sheet1!H28)/[2]Sheet1!H28</f>
        <v>-0.588292809037068</v>
      </c>
      <c r="J28" s="25">
        <f t="shared" si="0"/>
        <v>12641.425869</v>
      </c>
      <c r="K28" s="26">
        <f>(J28-[2]Sheet1!J28)/[2]Sheet1!J28</f>
        <v>-0.562190181445167</v>
      </c>
      <c r="L28" s="25">
        <f t="shared" si="1"/>
        <v>122850.152819</v>
      </c>
      <c r="M28" s="26">
        <f>(L28-[2]Sheet1!L28)/[2]Sheet1!L28</f>
        <v>-0.490605305000662</v>
      </c>
    </row>
    <row r="29" s="3" customFormat="1" ht="14.25" customHeight="1" spans="1:13">
      <c r="A29" s="24" t="s">
        <v>83</v>
      </c>
      <c r="B29" s="25">
        <v>34773.327113</v>
      </c>
      <c r="C29" s="26">
        <f>(B29-[2]Sheet1!B29)/[2]Sheet1!B29</f>
        <v>-0.096954669232678</v>
      </c>
      <c r="D29" s="25">
        <v>326935.95317</v>
      </c>
      <c r="E29" s="26">
        <f>(D29-[2]Sheet1!D29)/[2]Sheet1!D29</f>
        <v>-0.279315966992384</v>
      </c>
      <c r="F29" s="25">
        <v>54378.9423</v>
      </c>
      <c r="G29" s="26">
        <f>(F29-[2]Sheet1!F29)/[2]Sheet1!F29</f>
        <v>0.364030514051419</v>
      </c>
      <c r="H29" s="25">
        <v>419053.6434</v>
      </c>
      <c r="I29" s="26">
        <f>(H29-[2]Sheet1!H29)/[2]Sheet1!H29</f>
        <v>-0.103479213547971</v>
      </c>
      <c r="J29" s="25">
        <f t="shared" si="0"/>
        <v>89152.269413</v>
      </c>
      <c r="K29" s="26">
        <f>(J29-[2]Sheet1!J29)/[2]Sheet1!J29</f>
        <v>0.137536556295774</v>
      </c>
      <c r="L29" s="25">
        <f t="shared" si="1"/>
        <v>745989.59657</v>
      </c>
      <c r="M29" s="26">
        <f>(L29-[2]Sheet1!L29)/[2]Sheet1!L29</f>
        <v>-0.190082694174687</v>
      </c>
    </row>
    <row r="30" s="3" customFormat="1" ht="14.25" customHeight="1" spans="1:13">
      <c r="A30" s="24" t="s">
        <v>84</v>
      </c>
      <c r="B30" s="25">
        <v>81523.220077</v>
      </c>
      <c r="C30" s="26">
        <f>(B30-[2]Sheet1!B30)/[2]Sheet1!B30</f>
        <v>0.0560641047485295</v>
      </c>
      <c r="D30" s="25">
        <v>740306.591135</v>
      </c>
      <c r="E30" s="26">
        <f>(D30-[2]Sheet1!D30)/[2]Sheet1!D30</f>
        <v>0.0914835297986415</v>
      </c>
      <c r="F30" s="25">
        <v>79480.5624</v>
      </c>
      <c r="G30" s="26">
        <f>(F30-[2]Sheet1!F30)/[2]Sheet1!F30</f>
        <v>0.0555046541403382</v>
      </c>
      <c r="H30" s="25">
        <v>674715.8827</v>
      </c>
      <c r="I30" s="26">
        <f>(H30-[2]Sheet1!H30)/[2]Sheet1!H30</f>
        <v>0.112434720140671</v>
      </c>
      <c r="J30" s="25">
        <f t="shared" si="0"/>
        <v>161003.782477</v>
      </c>
      <c r="K30" s="26">
        <f>(J30-[2]Sheet1!J30)/[2]Sheet1!J30</f>
        <v>0.055787854223762</v>
      </c>
      <c r="L30" s="25">
        <f t="shared" si="1"/>
        <v>1415022.473835</v>
      </c>
      <c r="M30" s="26">
        <f>(L30-[2]Sheet1!L30)/[2]Sheet1!L30</f>
        <v>0.101374221630785</v>
      </c>
    </row>
    <row r="31" s="3" customFormat="1" ht="14.25" customHeight="1" spans="1:13">
      <c r="A31" s="24" t="s">
        <v>85</v>
      </c>
      <c r="B31" s="25">
        <v>19293.752622</v>
      </c>
      <c r="C31" s="26">
        <f>(B31-[2]Sheet1!B31)/[2]Sheet1!B31</f>
        <v>-0.326004435140931</v>
      </c>
      <c r="D31" s="25">
        <v>181811.459156</v>
      </c>
      <c r="E31" s="26">
        <f>(D31-[2]Sheet1!D31)/[2]Sheet1!D31</f>
        <v>-0.114379904422413</v>
      </c>
      <c r="F31" s="25">
        <v>42598.5256</v>
      </c>
      <c r="G31" s="26">
        <f>(F31-[2]Sheet1!F31)/[2]Sheet1!F31</f>
        <v>-0.043242010025585</v>
      </c>
      <c r="H31" s="25">
        <v>350094.8148</v>
      </c>
      <c r="I31" s="26">
        <f>(H31-[2]Sheet1!H31)/[2]Sheet1!H31</f>
        <v>-0.183037136847494</v>
      </c>
      <c r="J31" s="25">
        <f t="shared" si="0"/>
        <v>61892.278222</v>
      </c>
      <c r="K31" s="26">
        <f>(J31-[2]Sheet1!J31)/[2]Sheet1!J31</f>
        <v>-0.153896352751473</v>
      </c>
      <c r="L31" s="25">
        <f t="shared" si="1"/>
        <v>531906.273956</v>
      </c>
      <c r="M31" s="26">
        <f>(L31-[2]Sheet1!L31)/[2]Sheet1!L31</f>
        <v>-0.160799391117144</v>
      </c>
    </row>
    <row r="32" s="3" customFormat="1" ht="14.25" customHeight="1" spans="1:13">
      <c r="A32" s="24" t="s">
        <v>86</v>
      </c>
      <c r="B32" s="25">
        <v>65129.937248</v>
      </c>
      <c r="C32" s="26">
        <f>(B32-[2]Sheet1!B32)/[2]Sheet1!B32</f>
        <v>-0.037420831057377</v>
      </c>
      <c r="D32" s="25">
        <v>575832.4373</v>
      </c>
      <c r="E32" s="26">
        <f>(D32-[2]Sheet1!D32)/[2]Sheet1!D32</f>
        <v>-0.037296297492234</v>
      </c>
      <c r="F32" s="25">
        <v>77401.9769</v>
      </c>
      <c r="G32" s="26">
        <f>(F32-[2]Sheet1!F32)/[2]Sheet1!F32</f>
        <v>-0.0385375558352103</v>
      </c>
      <c r="H32" s="25">
        <v>653400.0488</v>
      </c>
      <c r="I32" s="26">
        <f>(H32-[2]Sheet1!H32)/[2]Sheet1!H32</f>
        <v>-0.16398409436842</v>
      </c>
      <c r="J32" s="25">
        <f t="shared" si="0"/>
        <v>142531.914148</v>
      </c>
      <c r="K32" s="26">
        <f>(J32-[2]Sheet1!J32)/[2]Sheet1!J32</f>
        <v>-0.0380275902700915</v>
      </c>
      <c r="L32" s="25">
        <f t="shared" si="1"/>
        <v>1229232.4861</v>
      </c>
      <c r="M32" s="26">
        <f>(L32-[2]Sheet1!L32)/[2]Sheet1!L32</f>
        <v>-0.109061375921473</v>
      </c>
    </row>
    <row r="33" s="3" customFormat="1" ht="14.25" customHeight="1" spans="1:13">
      <c r="A33" s="24" t="s">
        <v>87</v>
      </c>
      <c r="B33" s="25">
        <v>16909.2418</v>
      </c>
      <c r="C33" s="26">
        <f>(B33-[2]Sheet1!B33)/[2]Sheet1!B33</f>
        <v>-0.0072538068092925</v>
      </c>
      <c r="D33" s="25">
        <v>131477.588</v>
      </c>
      <c r="E33" s="26">
        <f>(D33-[2]Sheet1!D33)/[2]Sheet1!D33</f>
        <v>-0.240192311662919</v>
      </c>
      <c r="F33" s="25">
        <v>10008.278</v>
      </c>
      <c r="G33" s="26">
        <f>(F33-[2]Sheet1!F33)/[2]Sheet1!F33</f>
        <v>0.200270725007302</v>
      </c>
      <c r="H33" s="25">
        <v>66969.0797</v>
      </c>
      <c r="I33" s="26">
        <f>(H33-[2]Sheet1!H33)/[2]Sheet1!H33</f>
        <v>-0.111486189737714</v>
      </c>
      <c r="J33" s="25">
        <f t="shared" si="0"/>
        <v>26917.5198</v>
      </c>
      <c r="K33" s="26">
        <f>(J33-[2]Sheet1!J33)/[2]Sheet1!J33</f>
        <v>0.0609501426165438</v>
      </c>
      <c r="L33" s="25">
        <f t="shared" si="1"/>
        <v>198446.6677</v>
      </c>
      <c r="M33" s="26">
        <f>(L33-[2]Sheet1!L33)/[2]Sheet1!L33</f>
        <v>-0.201140995359456</v>
      </c>
    </row>
    <row r="34" s="3" customFormat="1" ht="14.25" customHeight="1" spans="1:13">
      <c r="A34" s="24" t="s">
        <v>88</v>
      </c>
      <c r="B34" s="25">
        <v>79030.804673</v>
      </c>
      <c r="C34" s="26">
        <f>(B34-[2]Sheet1!B34)/[2]Sheet1!B34</f>
        <v>-0.0132066523580627</v>
      </c>
      <c r="D34" s="25">
        <v>704170.169439</v>
      </c>
      <c r="E34" s="26">
        <f>(D34-[2]Sheet1!D34)/[2]Sheet1!D34</f>
        <v>-0.0442202408087982</v>
      </c>
      <c r="F34" s="25">
        <v>50593.2787</v>
      </c>
      <c r="G34" s="26">
        <f>(F34-[2]Sheet1!F34)/[2]Sheet1!F34</f>
        <v>-0.120649119676555</v>
      </c>
      <c r="H34" s="25">
        <v>395577.2627</v>
      </c>
      <c r="I34" s="26">
        <f>(H34-[2]Sheet1!H34)/[2]Sheet1!H34</f>
        <v>-0.418138469726043</v>
      </c>
      <c r="J34" s="25">
        <f t="shared" si="0"/>
        <v>129624.083373</v>
      </c>
      <c r="K34" s="26">
        <f>(J34-[2]Sheet1!J34)/[2]Sheet1!J34</f>
        <v>-0.0581240517393928</v>
      </c>
      <c r="L34" s="25">
        <f t="shared" si="1"/>
        <v>1099747.432139</v>
      </c>
      <c r="M34" s="26">
        <f>(L34-[2]Sheet1!L34)/[2]Sheet1!L34</f>
        <v>-0.223669612942511</v>
      </c>
    </row>
    <row r="35" s="3" customFormat="1" ht="14.25" customHeight="1" spans="1:13">
      <c r="A35" s="24" t="s">
        <v>89</v>
      </c>
      <c r="B35" s="25">
        <v>28600.672385</v>
      </c>
      <c r="C35" s="26">
        <f>(B35-[2]Sheet1!B35)/[2]Sheet1!B35</f>
        <v>-0.304703269140127</v>
      </c>
      <c r="D35" s="25">
        <v>258184.169899</v>
      </c>
      <c r="E35" s="26">
        <f>(D35-[2]Sheet1!D35)/[2]Sheet1!D35</f>
        <v>-0.288600086880029</v>
      </c>
      <c r="F35" s="25">
        <v>32020.8587</v>
      </c>
      <c r="G35" s="26">
        <f>(F35-[2]Sheet1!F35)/[2]Sheet1!F35</f>
        <v>-0.00496700809853404</v>
      </c>
      <c r="H35" s="25">
        <v>253894.7176</v>
      </c>
      <c r="I35" s="26">
        <f>(H35-[2]Sheet1!H35)/[2]Sheet1!H35</f>
        <v>-0.12504079526168</v>
      </c>
      <c r="J35" s="25">
        <f t="shared" si="0"/>
        <v>60621.531085</v>
      </c>
      <c r="K35" s="26">
        <f>(J35-[2]Sheet1!J35)/[2]Sheet1!J35</f>
        <v>-0.173138124948514</v>
      </c>
      <c r="L35" s="25">
        <f t="shared" si="1"/>
        <v>512078.887499</v>
      </c>
      <c r="M35" s="26">
        <f>(L35-[2]Sheet1!L35)/[2]Sheet1!L35</f>
        <v>-0.215929378680812</v>
      </c>
    </row>
    <row r="36" s="3" customFormat="1" ht="14.25" customHeight="1" spans="1:13">
      <c r="A36" s="24" t="s">
        <v>90</v>
      </c>
      <c r="B36" s="25">
        <v>12662.906948</v>
      </c>
      <c r="C36" s="26">
        <f>(B36-[2]Sheet1!B36)/[2]Sheet1!B36</f>
        <v>-0.024200521504548</v>
      </c>
      <c r="D36" s="25">
        <v>103076.010595</v>
      </c>
      <c r="E36" s="26">
        <f>(D36-[2]Sheet1!D36)/[2]Sheet1!D36</f>
        <v>-0.135538132615046</v>
      </c>
      <c r="F36" s="25">
        <v>7409.3358</v>
      </c>
      <c r="G36" s="26">
        <f>(F36-[2]Sheet1!F36)/[2]Sheet1!F36</f>
        <v>0.102911245598956</v>
      </c>
      <c r="H36" s="25">
        <v>61214.1156</v>
      </c>
      <c r="I36" s="26">
        <f>(H36-[2]Sheet1!H36)/[2]Sheet1!H36</f>
        <v>-0.274506825512086</v>
      </c>
      <c r="J36" s="25">
        <f t="shared" si="0"/>
        <v>20072.242748</v>
      </c>
      <c r="K36" s="26">
        <f>(J36-[2]Sheet1!J36)/[2]Sheet1!J36</f>
        <v>0.0191575434968692</v>
      </c>
      <c r="L36" s="25">
        <f t="shared" si="1"/>
        <v>164290.126195</v>
      </c>
      <c r="M36" s="26">
        <f>(L36-[2]Sheet1!L36)/[2]Sheet1!L36</f>
        <v>-0.193125812294085</v>
      </c>
    </row>
    <row r="37" s="3" customFormat="1" ht="14.25" customHeight="1" spans="1:13">
      <c r="A37" s="24" t="s">
        <v>91</v>
      </c>
      <c r="B37" s="25">
        <v>10341.484502</v>
      </c>
      <c r="C37" s="26">
        <f>(B37-[2]Sheet1!B37)/[2]Sheet1!B37</f>
        <v>-0.211147736019607</v>
      </c>
      <c r="D37" s="25">
        <v>101865.419973</v>
      </c>
      <c r="E37" s="26">
        <f>(D37-[2]Sheet1!D37)/[2]Sheet1!D37</f>
        <v>-0.242749592043927</v>
      </c>
      <c r="F37" s="25">
        <v>12181.735</v>
      </c>
      <c r="G37" s="26">
        <f>(F37-[2]Sheet1!F37)/[2]Sheet1!F37</f>
        <v>-0.0657429555854571</v>
      </c>
      <c r="H37" s="25">
        <v>105384.2602</v>
      </c>
      <c r="I37" s="26">
        <f>(H37-[2]Sheet1!H37)/[2]Sheet1!H37</f>
        <v>-0.154097432705693</v>
      </c>
      <c r="J37" s="25">
        <f t="shared" si="0"/>
        <v>22523.219502</v>
      </c>
      <c r="K37" s="26">
        <f>(J37-[2]Sheet1!J37)/[2]Sheet1!J37</f>
        <v>-0.138641579208502</v>
      </c>
      <c r="L37" s="25">
        <f t="shared" si="1"/>
        <v>207249.680173</v>
      </c>
      <c r="M37" s="26">
        <f>(L37-[2]Sheet1!L37)/[2]Sheet1!L37</f>
        <v>-0.200123678670118</v>
      </c>
    </row>
    <row r="38" s="3" customFormat="1" ht="14.25" customHeight="1" spans="1:13">
      <c r="A38" s="24" t="s">
        <v>92</v>
      </c>
      <c r="B38" s="25">
        <v>39787.6556</v>
      </c>
      <c r="C38" s="26">
        <f>(B38-[2]Sheet1!B38)/[2]Sheet1!B38</f>
        <v>0.0143317692566452</v>
      </c>
      <c r="D38" s="25">
        <v>351042.7612</v>
      </c>
      <c r="E38" s="26">
        <f>(D38-[2]Sheet1!D38)/[2]Sheet1!D38</f>
        <v>-0.0974262687452409</v>
      </c>
      <c r="F38" s="25">
        <v>27812.9655</v>
      </c>
      <c r="G38" s="26">
        <f>(F38-[2]Sheet1!F38)/[2]Sheet1!F38</f>
        <v>-0.148776515837236</v>
      </c>
      <c r="H38" s="25">
        <v>232536.7981</v>
      </c>
      <c r="I38" s="26">
        <f>(H38-[2]Sheet1!H38)/[2]Sheet1!H38</f>
        <v>-0.200662937571229</v>
      </c>
      <c r="J38" s="25">
        <f t="shared" si="0"/>
        <v>67600.6211</v>
      </c>
      <c r="K38" s="26">
        <f>(J38-[2]Sheet1!J38)/[2]Sheet1!J38</f>
        <v>-0.0597912853188731</v>
      </c>
      <c r="L38" s="25">
        <f t="shared" si="1"/>
        <v>583579.5593</v>
      </c>
      <c r="M38" s="26">
        <f>(L38-[2]Sheet1!L38)/[2]Sheet1!L38</f>
        <v>-0.141602057921997</v>
      </c>
    </row>
    <row r="39" s="3" customFormat="1" ht="14.25" customHeight="1" spans="1:17">
      <c r="A39" s="24" t="s">
        <v>93</v>
      </c>
      <c r="B39" s="25">
        <f t="shared" ref="B39:F39" si="2">SUM(B8:B38)</f>
        <v>1569193.678051</v>
      </c>
      <c r="C39" s="26">
        <f>(B39-[2]Sheet1!B39)/[2]Sheet1!B39</f>
        <v>-0.119650908041531</v>
      </c>
      <c r="D39" s="25">
        <f t="shared" si="2"/>
        <v>14310019.018285</v>
      </c>
      <c r="E39" s="26">
        <f>(D39-[2]Sheet1!D39)/[2]Sheet1!D39</f>
        <v>-0.134359851056536</v>
      </c>
      <c r="F39" s="25">
        <f t="shared" si="2"/>
        <v>2070660.78069</v>
      </c>
      <c r="G39" s="26">
        <f>(F39-[2]Sheet1!F39)/[2]Sheet1!F39</f>
        <v>-0.13791198564656</v>
      </c>
      <c r="H39" s="25">
        <f>SUM(H8:H38)</f>
        <v>17270943.89454</v>
      </c>
      <c r="I39" s="26">
        <f>(H39-[2]Sheet1!H39)/[2]Sheet1!H39</f>
        <v>-0.20843394136278</v>
      </c>
      <c r="J39" s="25">
        <f t="shared" si="0"/>
        <v>3639854.458741</v>
      </c>
      <c r="K39" s="26">
        <f>(J39-[2]Sheet1!J39)/[2]Sheet1!J39</f>
        <v>-0.130133110283017</v>
      </c>
      <c r="L39" s="25">
        <f t="shared" si="1"/>
        <v>31580962.912825</v>
      </c>
      <c r="M39" s="26">
        <f>(L39-[2]Sheet1!L39)/[2]Sheet1!L39</f>
        <v>-0.176503452966983</v>
      </c>
      <c r="O39" s="33"/>
      <c r="Q39" s="33"/>
    </row>
    <row r="40" s="1" customFormat="1" customHeight="1" spans="1:13">
      <c r="A40" s="27"/>
      <c r="B40" s="27"/>
      <c r="C40" s="28"/>
      <c r="D40" s="27"/>
      <c r="E40" s="28"/>
      <c r="F40" s="27"/>
      <c r="G40" s="28"/>
      <c r="H40" s="27"/>
      <c r="I40" s="28"/>
      <c r="J40" s="27"/>
      <c r="K40" s="28"/>
      <c r="L40" s="27"/>
      <c r="M40" s="28"/>
    </row>
    <row r="41" s="1" customFormat="1" customHeight="1" spans="2:2">
      <c r="B41" s="5"/>
    </row>
    <row r="42" s="1" customFormat="1" customHeight="1" spans="2:2">
      <c r="B42" s="5"/>
    </row>
    <row r="43" s="1" customFormat="1" customHeight="1" spans="2:2">
      <c r="B43" s="5"/>
    </row>
  </sheetData>
  <mergeCells count="19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0:M40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2019-10-16T08:02:18Z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