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activeTab="2"/>
  </bookViews>
  <sheets>
    <sheet name="全国彩票销售情况" sheetId="1" r:id="rId1"/>
    <sheet name="分类型彩票销售情况" sheetId="2" r:id="rId2"/>
    <sheet name="各地区彩票销售情况" sheetId="3" r:id="rId3"/>
  </sheets>
  <externalReferences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<sst xmlns="http://schemas.openxmlformats.org/spreadsheetml/2006/main" count="126" uniqueCount="95">
  <si>
    <t>附件1：</t>
  </si>
  <si>
    <r>
      <t>2020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  <charset val="0"/>
      </rPr>
      <t>8</t>
    </r>
    <r>
      <rPr>
        <sz val="16"/>
        <rFont val="黑体"/>
        <family val="3"/>
        <charset val="134"/>
      </rPr>
      <t>月全国彩票销售情况表</t>
    </r>
  </si>
  <si>
    <r>
      <t xml:space="preserve"> </t>
    </r>
    <r>
      <rPr>
        <sz val="10"/>
        <rFont val="宋体"/>
        <charset val="134"/>
      </rPr>
      <t>单位：亿元</t>
    </r>
  </si>
  <si>
    <r>
      <t>月</t>
    </r>
    <r>
      <rPr>
        <sz val="10"/>
        <rFont val="Times New Roman"/>
        <family val="1"/>
        <charset val="0"/>
      </rPr>
      <t xml:space="preserve">    </t>
    </r>
    <r>
      <rPr>
        <sz val="10"/>
        <rFont val="宋体"/>
        <charset val="134"/>
      </rPr>
      <t>份</t>
    </r>
  </si>
  <si>
    <t>福利彩票</t>
  </si>
  <si>
    <t xml:space="preserve">    体育彩票</t>
  </si>
  <si>
    <r>
      <t>合</t>
    </r>
    <r>
      <rPr>
        <sz val="10"/>
        <rFont val="Times New Roman"/>
        <family val="1"/>
        <charset val="0"/>
      </rPr>
      <t xml:space="preserve">    </t>
    </r>
    <r>
      <rPr>
        <sz val="10"/>
        <rFont val="宋体"/>
        <charset val="134"/>
      </rPr>
      <t>计</t>
    </r>
  </si>
  <si>
    <t>乐透数字型</t>
  </si>
  <si>
    <t>即开型</t>
  </si>
  <si>
    <t>视频型</t>
  </si>
  <si>
    <t>基诺型</t>
  </si>
  <si>
    <r>
      <t>小</t>
    </r>
    <r>
      <rPr>
        <sz val="10"/>
        <rFont val="Times New Roman"/>
        <family val="1"/>
        <charset val="0"/>
      </rPr>
      <t xml:space="preserve">    </t>
    </r>
    <r>
      <rPr>
        <sz val="10"/>
        <rFont val="宋体"/>
        <charset val="134"/>
      </rPr>
      <t>计</t>
    </r>
  </si>
  <si>
    <t>1至本月累计</t>
  </si>
  <si>
    <t>竞猜型</t>
  </si>
  <si>
    <r>
      <t xml:space="preserve">1    </t>
    </r>
    <r>
      <rPr>
        <sz val="10"/>
        <rFont val="宋体"/>
        <charset val="134"/>
      </rPr>
      <t>月</t>
    </r>
  </si>
  <si>
    <r>
      <t xml:space="preserve">2     </t>
    </r>
    <r>
      <rPr>
        <sz val="10"/>
        <rFont val="宋体"/>
        <charset val="134"/>
      </rPr>
      <t>月</t>
    </r>
  </si>
  <si>
    <r>
      <t xml:space="preserve">3     </t>
    </r>
    <r>
      <rPr>
        <sz val="10"/>
        <rFont val="宋体"/>
        <charset val="134"/>
      </rPr>
      <t>月</t>
    </r>
  </si>
  <si>
    <r>
      <t xml:space="preserve">4    </t>
    </r>
    <r>
      <rPr>
        <sz val="10"/>
        <rFont val="宋体"/>
        <charset val="134"/>
      </rPr>
      <t>月</t>
    </r>
  </si>
  <si>
    <r>
      <t xml:space="preserve">5    </t>
    </r>
    <r>
      <rPr>
        <sz val="10"/>
        <rFont val="宋体"/>
        <charset val="134"/>
      </rPr>
      <t>月</t>
    </r>
  </si>
  <si>
    <r>
      <t xml:space="preserve">6    </t>
    </r>
    <r>
      <rPr>
        <sz val="10"/>
        <rFont val="宋体"/>
        <charset val="134"/>
      </rPr>
      <t>月</t>
    </r>
  </si>
  <si>
    <r>
      <t xml:space="preserve">7    </t>
    </r>
    <r>
      <rPr>
        <sz val="10"/>
        <rFont val="宋体"/>
        <charset val="134"/>
      </rPr>
      <t>月</t>
    </r>
  </si>
  <si>
    <r>
      <t xml:space="preserve">8    </t>
    </r>
    <r>
      <rPr>
        <sz val="10"/>
        <rFont val="宋体"/>
        <charset val="134"/>
      </rPr>
      <t>月</t>
    </r>
  </si>
  <si>
    <r>
      <t xml:space="preserve">9    </t>
    </r>
    <r>
      <rPr>
        <sz val="10"/>
        <rFont val="宋体"/>
        <charset val="134"/>
      </rPr>
      <t>月</t>
    </r>
  </si>
  <si>
    <r>
      <t xml:space="preserve">10    </t>
    </r>
    <r>
      <rPr>
        <sz val="10"/>
        <rFont val="宋体"/>
        <charset val="134"/>
      </rPr>
      <t>月</t>
    </r>
  </si>
  <si>
    <r>
      <t xml:space="preserve">11    </t>
    </r>
    <r>
      <rPr>
        <sz val="10"/>
        <rFont val="宋体"/>
        <charset val="134"/>
      </rPr>
      <t>月</t>
    </r>
  </si>
  <si>
    <r>
      <t xml:space="preserve">12    </t>
    </r>
    <r>
      <rPr>
        <sz val="10"/>
        <rFont val="宋体"/>
        <charset val="134"/>
      </rPr>
      <t>月</t>
    </r>
  </si>
  <si>
    <r>
      <t>总</t>
    </r>
    <r>
      <rPr>
        <sz val="10"/>
        <rFont val="Times New Roman"/>
        <family val="1"/>
        <charset val="0"/>
      </rPr>
      <t xml:space="preserve">    </t>
    </r>
    <r>
      <rPr>
        <sz val="10"/>
        <rFont val="宋体"/>
        <charset val="134"/>
      </rPr>
      <t>计</t>
    </r>
  </si>
  <si>
    <t>-</t>
  </si>
  <si>
    <t>附件2：</t>
  </si>
  <si>
    <r>
      <t xml:space="preserve">  2020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  <charset val="0"/>
      </rPr>
      <t>8</t>
    </r>
    <r>
      <rPr>
        <sz val="16"/>
        <rFont val="黑体"/>
        <family val="3"/>
        <charset val="134"/>
      </rPr>
      <t>月全国各类型彩票销售情况表</t>
    </r>
  </si>
  <si>
    <t xml:space="preserve"> 单位：亿元</t>
  </si>
  <si>
    <t>类型</t>
  </si>
  <si>
    <t>本月</t>
  </si>
  <si>
    <t>本年累计</t>
  </si>
  <si>
    <t>本年销售额</t>
  </si>
  <si>
    <t>上年销售额</t>
  </si>
  <si>
    <t>同比增长(%)</t>
  </si>
  <si>
    <t>环比增长(%)</t>
  </si>
  <si>
    <r>
      <t xml:space="preserve">    </t>
    </r>
    <r>
      <rPr>
        <b/>
        <sz val="10"/>
        <rFont val="宋体"/>
        <charset val="134"/>
      </rPr>
      <t>一、福利彩票</t>
    </r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</si>
  <si>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</si>
  <si>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</si>
  <si>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</si>
  <si>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</si>
  <si>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r>
      <t xml:space="preserve">    </t>
    </r>
    <r>
      <rPr>
        <b/>
        <sz val="10"/>
        <rFont val="宋体"/>
        <charset val="134"/>
      </rPr>
      <t>二、体育彩票</t>
    </r>
  </si>
  <si>
    <r>
      <t xml:space="preserve">         </t>
    </r>
    <r>
      <rPr>
        <sz val="10"/>
        <rFont val="宋体"/>
        <charset val="134"/>
      </rPr>
      <t>（一）乐透数字型</t>
    </r>
  </si>
  <si>
    <r>
      <t xml:space="preserve">         </t>
    </r>
    <r>
      <rPr>
        <sz val="10"/>
        <rFont val="宋体"/>
        <charset val="134"/>
      </rPr>
      <t>（二）竞猜型</t>
    </r>
  </si>
  <si>
    <r>
      <t xml:space="preserve">         </t>
    </r>
    <r>
      <rPr>
        <sz val="10"/>
        <rFont val="宋体"/>
        <charset val="134"/>
      </rPr>
      <t>（三）即开型</t>
    </r>
  </si>
  <si>
    <r>
      <t xml:space="preserve">         </t>
    </r>
    <r>
      <rPr>
        <sz val="10"/>
        <rFont val="宋体"/>
        <charset val="134"/>
      </rPr>
      <t>（四）视频型</t>
    </r>
  </si>
  <si>
    <r>
      <t xml:space="preserve">    </t>
    </r>
    <r>
      <rPr>
        <b/>
        <sz val="10"/>
        <rFont val="宋体"/>
        <charset val="134"/>
      </rPr>
      <t>三、合计</t>
    </r>
  </si>
  <si>
    <r>
      <t xml:space="preserve">          </t>
    </r>
    <r>
      <rPr>
        <sz val="10"/>
        <rFont val="宋体"/>
        <charset val="134"/>
      </rPr>
      <t>（一）乐透数字型</t>
    </r>
  </si>
  <si>
    <r>
      <t xml:space="preserve">          </t>
    </r>
    <r>
      <rPr>
        <sz val="10"/>
        <rFont val="宋体"/>
        <charset val="134"/>
      </rPr>
      <t>（二）竞猜型</t>
    </r>
  </si>
  <si>
    <r>
      <t xml:space="preserve">          </t>
    </r>
    <r>
      <rPr>
        <sz val="10"/>
        <rFont val="宋体"/>
        <charset val="134"/>
      </rPr>
      <t>（三）即开型</t>
    </r>
  </si>
  <si>
    <r>
      <t xml:space="preserve">          </t>
    </r>
    <r>
      <rPr>
        <sz val="10"/>
        <rFont val="宋体"/>
        <charset val="134"/>
      </rPr>
      <t>（四）视频型</t>
    </r>
  </si>
  <si>
    <r>
      <t xml:space="preserve">          </t>
    </r>
    <r>
      <rPr>
        <sz val="10"/>
        <rFont val="宋体"/>
        <charset val="134"/>
      </rPr>
      <t>（五）基诺型</t>
    </r>
  </si>
  <si>
    <r>
      <rPr>
        <sz val="12"/>
        <rFont val="宋体"/>
        <charset val="134"/>
      </rPr>
      <t>附件</t>
    </r>
    <r>
      <rPr>
        <sz val="12"/>
        <rFont val="Times New Roman"/>
        <family val="1"/>
        <charset val="0"/>
      </rPr>
      <t>3</t>
    </r>
  </si>
  <si>
    <t xml:space="preserve">      2020年8月全国各地区彩票销售情况表</t>
  </si>
  <si>
    <t>单位：万元</t>
  </si>
  <si>
    <t>地区</t>
  </si>
  <si>
    <t>体育彩票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</si>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</sst>
</file>

<file path=xl/styles.xml><?xml version="1.0" encoding="utf-8"?>
<styleSheet xmlns="http://schemas.openxmlformats.org/spreadsheetml/2006/main">
  <numFmts count="11">
    <numFmt numFmtId="176" formatCode="0.0000%"/>
    <numFmt numFmtId="177" formatCode="0.0%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.00_ "/>
    <numFmt numFmtId="179" formatCode="0.0_ "/>
    <numFmt numFmtId="180" formatCode="0.0000_);[Red]\(0.0000\)"/>
    <numFmt numFmtId="181" formatCode="0.00_ ;[Red]\-0.00\ "/>
    <numFmt numFmtId="182" formatCode="0.000000000_);[Red]\(0.000000000\)"/>
  </numFmts>
  <fonts count="34">
    <font>
      <sz val="11"/>
      <color theme="1"/>
      <name val="宋体"/>
      <charset val="134"/>
      <scheme val="minor"/>
    </font>
    <font>
      <sz val="12"/>
      <name val="Times New Roman"/>
      <family val="1"/>
      <charset val="0"/>
    </font>
    <font>
      <sz val="14"/>
      <name val="Times New Roman"/>
      <family val="1"/>
      <charset val="0"/>
    </font>
    <font>
      <sz val="14"/>
      <name val="黑体"/>
      <family val="3"/>
      <charset val="134"/>
    </font>
    <font>
      <sz val="11"/>
      <name val="Times New Roman"/>
      <family val="1"/>
      <charset val="0"/>
    </font>
    <font>
      <sz val="10"/>
      <name val="宋体"/>
      <charset val="134"/>
    </font>
    <font>
      <sz val="10"/>
      <name val="Times New Roman"/>
      <family val="1"/>
      <charset val="0"/>
    </font>
    <font>
      <sz val="11"/>
      <name val="仿宋_GB2312"/>
      <family val="3"/>
      <charset val="134"/>
    </font>
    <font>
      <sz val="12"/>
      <name val="宋体"/>
      <charset val="134"/>
    </font>
    <font>
      <sz val="16"/>
      <name val="Times New Roman"/>
      <family val="1"/>
      <charset val="0"/>
    </font>
    <font>
      <sz val="10"/>
      <name val="黑体"/>
      <family val="3"/>
      <charset val="134"/>
    </font>
    <font>
      <b/>
      <sz val="10"/>
      <name val="Times New Roman"/>
      <family val="1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6"/>
      <name val="黑体"/>
      <family val="3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8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/>
    <xf numFmtId="178" fontId="2" fillId="0" borderId="0" xfId="0" applyNumberFormat="1" applyFont="1" applyFill="1" applyBorder="1" applyAlignment="1"/>
    <xf numFmtId="179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78" fontId="4" fillId="0" borderId="0" xfId="0" applyNumberFormat="1" applyFont="1" applyFill="1" applyBorder="1" applyAlignment="1">
      <alignment horizontal="left"/>
    </xf>
    <xf numFmtId="179" fontId="4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0" fontId="10" fillId="0" borderId="6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181" fontId="8" fillId="0" borderId="0" xfId="0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vertical="center"/>
    </xf>
    <xf numFmtId="182" fontId="8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上月"/>
      <sheetName val="本月销量饼形图"/>
      <sheetName val="与上年同期比较图"/>
    </sheetNames>
    <sheetDataSet>
      <sheetData sheetId="0"/>
      <sheetData sheetId="1">
        <row r="6">
          <cell r="B6">
            <v>154.3608054886</v>
          </cell>
        </row>
        <row r="7">
          <cell r="B7">
            <v>124.08004472</v>
          </cell>
        </row>
        <row r="8">
          <cell r="B8">
            <v>12.8543682</v>
          </cell>
        </row>
        <row r="9">
          <cell r="B9">
            <v>17.2916001886</v>
          </cell>
        </row>
        <row r="10">
          <cell r="B10">
            <v>0.13479238</v>
          </cell>
        </row>
        <row r="11">
          <cell r="B11">
            <v>207.127859247</v>
          </cell>
        </row>
        <row r="12">
          <cell r="B12">
            <v>100.13595717</v>
          </cell>
        </row>
        <row r="13">
          <cell r="B13">
            <v>93.10156978</v>
          </cell>
        </row>
        <row r="14">
          <cell r="B14">
            <v>13.88921357</v>
          </cell>
        </row>
        <row r="15">
          <cell r="B15">
            <v>0.001118727</v>
          </cell>
        </row>
        <row r="16">
          <cell r="B16">
            <v>361.4886647356</v>
          </cell>
        </row>
        <row r="17">
          <cell r="B17">
            <v>224.21600189</v>
          </cell>
        </row>
        <row r="18">
          <cell r="B18">
            <v>93.10156978</v>
          </cell>
        </row>
        <row r="19">
          <cell r="B19">
            <v>26.74358177</v>
          </cell>
        </row>
        <row r="20">
          <cell r="B20">
            <v>17.2927189156</v>
          </cell>
        </row>
        <row r="21">
          <cell r="B21">
            <v>0.13479238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与19年同期销量比较"/>
    </sheetNames>
    <sheetDataSet>
      <sheetData sheetId="0"/>
      <sheetData sheetId="1">
        <row r="7">
          <cell r="B7">
            <v>31707.676</v>
          </cell>
        </row>
        <row r="7">
          <cell r="D7">
            <v>262215.2634</v>
          </cell>
        </row>
        <row r="7">
          <cell r="F7">
            <v>61880.365</v>
          </cell>
        </row>
        <row r="7">
          <cell r="H7">
            <v>486017.9684</v>
          </cell>
        </row>
        <row r="7">
          <cell r="J7">
            <v>93588.041</v>
          </cell>
        </row>
        <row r="7">
          <cell r="L7">
            <v>748233.2318</v>
          </cell>
        </row>
        <row r="8">
          <cell r="B8">
            <v>26168.360384</v>
          </cell>
        </row>
        <row r="8">
          <cell r="D8">
            <v>223341.619158</v>
          </cell>
        </row>
        <row r="8">
          <cell r="F8">
            <v>27097.9258</v>
          </cell>
        </row>
        <row r="8">
          <cell r="H8">
            <v>216458.8953</v>
          </cell>
        </row>
        <row r="8">
          <cell r="J8">
            <v>53266.286184</v>
          </cell>
        </row>
        <row r="8">
          <cell r="L8">
            <v>439800.514458</v>
          </cell>
        </row>
        <row r="9">
          <cell r="B9">
            <v>44097.27944</v>
          </cell>
        </row>
        <row r="9">
          <cell r="D9">
            <v>361246.471761</v>
          </cell>
        </row>
        <row r="9">
          <cell r="F9">
            <v>84837.6594</v>
          </cell>
        </row>
        <row r="9">
          <cell r="H9">
            <v>658847.6763</v>
          </cell>
        </row>
        <row r="9">
          <cell r="J9">
            <v>128934.93884</v>
          </cell>
        </row>
        <row r="9">
          <cell r="L9">
            <v>1020094.148061</v>
          </cell>
        </row>
        <row r="10">
          <cell r="B10">
            <v>27003.285991</v>
          </cell>
        </row>
        <row r="10">
          <cell r="D10">
            <v>220389.508489</v>
          </cell>
        </row>
        <row r="10">
          <cell r="F10">
            <v>24297.0927</v>
          </cell>
        </row>
        <row r="10">
          <cell r="H10">
            <v>200783.9936</v>
          </cell>
        </row>
        <row r="10">
          <cell r="J10">
            <v>51300.378691</v>
          </cell>
        </row>
        <row r="10">
          <cell r="L10">
            <v>421173.502089</v>
          </cell>
        </row>
        <row r="11">
          <cell r="B11">
            <v>30516.432524</v>
          </cell>
        </row>
        <row r="11">
          <cell r="D11">
            <v>292257.980189</v>
          </cell>
        </row>
        <row r="11">
          <cell r="F11">
            <v>48621.1688</v>
          </cell>
        </row>
        <row r="11">
          <cell r="H11">
            <v>395205.2312</v>
          </cell>
        </row>
        <row r="11">
          <cell r="J11">
            <v>79137.601324</v>
          </cell>
        </row>
        <row r="11">
          <cell r="L11">
            <v>687463.211389</v>
          </cell>
        </row>
        <row r="12">
          <cell r="B12">
            <v>66942.396864</v>
          </cell>
        </row>
        <row r="12">
          <cell r="D12">
            <v>602134.489725</v>
          </cell>
        </row>
        <row r="12">
          <cell r="F12">
            <v>45499.4585</v>
          </cell>
        </row>
        <row r="12">
          <cell r="H12">
            <v>395244.0128</v>
          </cell>
        </row>
        <row r="12">
          <cell r="J12">
            <v>112441.855364</v>
          </cell>
        </row>
        <row r="12">
          <cell r="L12">
            <v>997378.502525</v>
          </cell>
        </row>
        <row r="13">
          <cell r="B13">
            <v>19864.227751</v>
          </cell>
        </row>
        <row r="13">
          <cell r="D13">
            <v>175866.728923</v>
          </cell>
        </row>
        <row r="13">
          <cell r="F13">
            <v>29534.1715</v>
          </cell>
        </row>
        <row r="13">
          <cell r="H13">
            <v>252691.6657</v>
          </cell>
        </row>
        <row r="13">
          <cell r="J13">
            <v>49398.399251</v>
          </cell>
        </row>
        <row r="13">
          <cell r="L13">
            <v>428558.394623</v>
          </cell>
        </row>
        <row r="14">
          <cell r="B14">
            <v>28409.275477</v>
          </cell>
        </row>
        <row r="14">
          <cell r="D14">
            <v>260423.475823</v>
          </cell>
        </row>
        <row r="14">
          <cell r="F14">
            <v>41710.4719</v>
          </cell>
        </row>
        <row r="14">
          <cell r="H14">
            <v>349074.6691</v>
          </cell>
        </row>
        <row r="14">
          <cell r="J14">
            <v>70119.747377</v>
          </cell>
        </row>
        <row r="14">
          <cell r="L14">
            <v>609498.144923</v>
          </cell>
        </row>
        <row r="15">
          <cell r="B15">
            <v>37458.854727</v>
          </cell>
        </row>
        <row r="15">
          <cell r="D15">
            <v>341974.853764</v>
          </cell>
        </row>
        <row r="15">
          <cell r="F15">
            <v>35992.6365</v>
          </cell>
        </row>
        <row r="15">
          <cell r="H15">
            <v>280477.5507</v>
          </cell>
        </row>
        <row r="15">
          <cell r="J15">
            <v>73451.491227</v>
          </cell>
        </row>
        <row r="15">
          <cell r="L15">
            <v>622452.404464</v>
          </cell>
        </row>
        <row r="16">
          <cell r="B16">
            <v>88451.129028</v>
          </cell>
        </row>
        <row r="16">
          <cell r="D16">
            <v>861042.527879</v>
          </cell>
        </row>
        <row r="16">
          <cell r="F16">
            <v>188618.743</v>
          </cell>
        </row>
        <row r="16">
          <cell r="H16">
            <v>1500125.3671</v>
          </cell>
        </row>
        <row r="16">
          <cell r="J16">
            <v>277069.872028</v>
          </cell>
        </row>
        <row r="16">
          <cell r="L16">
            <v>2361167.894979</v>
          </cell>
        </row>
        <row r="17">
          <cell r="B17">
            <v>114069.621176</v>
          </cell>
        </row>
        <row r="17">
          <cell r="D17">
            <v>996080.921834</v>
          </cell>
        </row>
        <row r="17">
          <cell r="F17">
            <v>126465.9731</v>
          </cell>
        </row>
        <row r="17">
          <cell r="H17">
            <v>1031985.7881</v>
          </cell>
        </row>
        <row r="17">
          <cell r="J17">
            <v>240535.594276</v>
          </cell>
        </row>
        <row r="17">
          <cell r="L17">
            <v>2028066.709934</v>
          </cell>
        </row>
        <row r="18">
          <cell r="B18">
            <v>51337.016149</v>
          </cell>
        </row>
        <row r="18">
          <cell r="D18">
            <v>473862.223376</v>
          </cell>
        </row>
        <row r="18">
          <cell r="F18">
            <v>67946.3058</v>
          </cell>
        </row>
        <row r="18">
          <cell r="H18">
            <v>537056.4281</v>
          </cell>
        </row>
        <row r="18">
          <cell r="J18">
            <v>119283.321949</v>
          </cell>
        </row>
        <row r="18">
          <cell r="L18">
            <v>1010918.651476</v>
          </cell>
        </row>
        <row r="19">
          <cell r="B19">
            <v>31423.764984</v>
          </cell>
        </row>
        <row r="19">
          <cell r="D19">
            <v>285553.452988</v>
          </cell>
        </row>
        <row r="19">
          <cell r="F19">
            <v>76502.262</v>
          </cell>
        </row>
        <row r="19">
          <cell r="H19">
            <v>590111.996</v>
          </cell>
        </row>
        <row r="19">
          <cell r="J19">
            <v>107926.026984</v>
          </cell>
        </row>
        <row r="19">
          <cell r="L19">
            <v>875665.448988</v>
          </cell>
        </row>
        <row r="20">
          <cell r="B20">
            <v>30739.323317</v>
          </cell>
        </row>
        <row r="20">
          <cell r="D20">
            <v>247623.910489</v>
          </cell>
        </row>
        <row r="20">
          <cell r="F20">
            <v>59068.9821</v>
          </cell>
        </row>
        <row r="20">
          <cell r="H20">
            <v>432384.5802</v>
          </cell>
        </row>
        <row r="20">
          <cell r="J20">
            <v>89808.305417</v>
          </cell>
        </row>
        <row r="20">
          <cell r="L20">
            <v>680008.490689</v>
          </cell>
        </row>
        <row r="21">
          <cell r="B21">
            <v>104793.348904</v>
          </cell>
        </row>
        <row r="21">
          <cell r="D21">
            <v>921489.429256</v>
          </cell>
        </row>
        <row r="21">
          <cell r="F21">
            <v>166302.4685</v>
          </cell>
        </row>
        <row r="21">
          <cell r="H21">
            <v>1329850.9253</v>
          </cell>
        </row>
        <row r="21">
          <cell r="J21">
            <v>271095.817404</v>
          </cell>
        </row>
        <row r="21">
          <cell r="L21">
            <v>2251340.354556</v>
          </cell>
        </row>
        <row r="22">
          <cell r="B22">
            <v>49913.469561</v>
          </cell>
        </row>
        <row r="22">
          <cell r="D22">
            <v>427880.338521</v>
          </cell>
        </row>
        <row r="22">
          <cell r="F22">
            <v>140060.8497</v>
          </cell>
        </row>
        <row r="22">
          <cell r="H22">
            <v>1086978.7897</v>
          </cell>
        </row>
        <row r="22">
          <cell r="J22">
            <v>189974.319261</v>
          </cell>
        </row>
        <row r="22">
          <cell r="L22">
            <v>1514859.128221</v>
          </cell>
        </row>
        <row r="23">
          <cell r="B23">
            <v>62028.741543</v>
          </cell>
        </row>
        <row r="23">
          <cell r="D23">
            <v>539462.077296</v>
          </cell>
        </row>
        <row r="23">
          <cell r="F23">
            <v>98378.9597</v>
          </cell>
        </row>
        <row r="23">
          <cell r="H23">
            <v>696319.3808</v>
          </cell>
        </row>
        <row r="23">
          <cell r="J23">
            <v>160407.701243</v>
          </cell>
        </row>
        <row r="23">
          <cell r="L23">
            <v>1235781.458096</v>
          </cell>
        </row>
        <row r="24">
          <cell r="B24">
            <v>51098.470333</v>
          </cell>
        </row>
        <row r="24">
          <cell r="D24">
            <v>522908.569369</v>
          </cell>
        </row>
        <row r="24">
          <cell r="F24">
            <v>59944.8983</v>
          </cell>
        </row>
        <row r="24">
          <cell r="H24">
            <v>410937.8652</v>
          </cell>
        </row>
        <row r="24">
          <cell r="J24">
            <v>111043.368633</v>
          </cell>
        </row>
        <row r="24">
          <cell r="L24">
            <v>933846.434569</v>
          </cell>
        </row>
        <row r="25">
          <cell r="B25">
            <v>150977.923557</v>
          </cell>
        </row>
        <row r="25">
          <cell r="D25">
            <v>1287267.731502</v>
          </cell>
        </row>
        <row r="25">
          <cell r="F25">
            <v>176684.6998</v>
          </cell>
        </row>
        <row r="25">
          <cell r="H25">
            <v>1312484.4705</v>
          </cell>
        </row>
        <row r="25">
          <cell r="J25">
            <v>327662.623357</v>
          </cell>
        </row>
        <row r="25">
          <cell r="L25">
            <v>2599752.202002</v>
          </cell>
        </row>
        <row r="26">
          <cell r="B26">
            <v>35167.619024</v>
          </cell>
        </row>
        <row r="26">
          <cell r="D26">
            <v>290595.734293</v>
          </cell>
        </row>
        <row r="26">
          <cell r="F26">
            <v>21016.8554</v>
          </cell>
        </row>
        <row r="26">
          <cell r="H26">
            <v>168641.4334</v>
          </cell>
        </row>
        <row r="26">
          <cell r="J26">
            <v>56184.474424</v>
          </cell>
        </row>
        <row r="26">
          <cell r="L26">
            <v>459237.167693</v>
          </cell>
        </row>
        <row r="27">
          <cell r="B27">
            <v>6297.760313</v>
          </cell>
        </row>
        <row r="27">
          <cell r="D27">
            <v>60558.4653</v>
          </cell>
        </row>
        <row r="27">
          <cell r="F27">
            <v>6193.99495</v>
          </cell>
        </row>
        <row r="27">
          <cell r="H27">
            <v>49650.26165</v>
          </cell>
        </row>
        <row r="27">
          <cell r="J27">
            <v>12491.755263</v>
          </cell>
        </row>
        <row r="27">
          <cell r="L27">
            <v>110208.72695</v>
          </cell>
        </row>
        <row r="28">
          <cell r="B28">
            <v>33356.964856</v>
          </cell>
        </row>
        <row r="28">
          <cell r="D28">
            <v>292162.626057</v>
          </cell>
        </row>
        <row r="28">
          <cell r="F28">
            <v>44523.5223</v>
          </cell>
        </row>
        <row r="28">
          <cell r="H28">
            <v>364674.7011</v>
          </cell>
        </row>
        <row r="28">
          <cell r="J28">
            <v>77880.487156</v>
          </cell>
        </row>
        <row r="28">
          <cell r="L28">
            <v>656837.327157</v>
          </cell>
        </row>
        <row r="29">
          <cell r="B29">
            <v>77683.285876</v>
          </cell>
        </row>
        <row r="29">
          <cell r="D29">
            <v>658783.371058</v>
          </cell>
        </row>
        <row r="29">
          <cell r="F29">
            <v>75290.4028</v>
          </cell>
        </row>
        <row r="29">
          <cell r="H29">
            <v>595235.3203</v>
          </cell>
        </row>
        <row r="29">
          <cell r="J29">
            <v>152973.688676</v>
          </cell>
        </row>
        <row r="29">
          <cell r="L29">
            <v>1254018.691358</v>
          </cell>
        </row>
        <row r="30">
          <cell r="B30">
            <v>18438.155111</v>
          </cell>
        </row>
        <row r="30">
          <cell r="D30">
            <v>162517.706534</v>
          </cell>
        </row>
        <row r="30">
          <cell r="F30">
            <v>38601.8471</v>
          </cell>
        </row>
        <row r="30">
          <cell r="H30">
            <v>307496.2892</v>
          </cell>
        </row>
        <row r="30">
          <cell r="J30">
            <v>57040.002211</v>
          </cell>
        </row>
        <row r="30">
          <cell r="L30">
            <v>470013.995734</v>
          </cell>
        </row>
        <row r="31">
          <cell r="B31">
            <v>63254.762498</v>
          </cell>
        </row>
        <row r="31">
          <cell r="D31">
            <v>510702.500052</v>
          </cell>
        </row>
        <row r="31">
          <cell r="F31">
            <v>72524.5485</v>
          </cell>
        </row>
        <row r="31">
          <cell r="H31">
            <v>575998.0719</v>
          </cell>
        </row>
        <row r="31">
          <cell r="J31">
            <v>135779.310998</v>
          </cell>
        </row>
        <row r="31">
          <cell r="L31">
            <v>1086700.571952</v>
          </cell>
        </row>
        <row r="32">
          <cell r="B32">
            <v>18162.0918</v>
          </cell>
        </row>
        <row r="32">
          <cell r="D32">
            <v>114568.3462</v>
          </cell>
        </row>
        <row r="32">
          <cell r="F32">
            <v>10173.5856</v>
          </cell>
        </row>
        <row r="32">
          <cell r="H32">
            <v>56960.8017</v>
          </cell>
        </row>
        <row r="32">
          <cell r="J32">
            <v>28335.6774</v>
          </cell>
        </row>
        <row r="32">
          <cell r="L32">
            <v>171529.1479</v>
          </cell>
        </row>
        <row r="33">
          <cell r="B33">
            <v>76497.394286</v>
          </cell>
        </row>
        <row r="33">
          <cell r="D33">
            <v>625139.354766</v>
          </cell>
        </row>
        <row r="33">
          <cell r="F33">
            <v>45645.3692</v>
          </cell>
        </row>
        <row r="33">
          <cell r="H33">
            <v>344983.984</v>
          </cell>
        </row>
        <row r="33">
          <cell r="J33">
            <v>122142.763486</v>
          </cell>
        </row>
        <row r="33">
          <cell r="L33">
            <v>970123.338766</v>
          </cell>
        </row>
        <row r="34">
          <cell r="B34">
            <v>26802.27911</v>
          </cell>
        </row>
        <row r="34">
          <cell r="D34">
            <v>229583.497514</v>
          </cell>
        </row>
        <row r="34">
          <cell r="F34">
            <v>27976.4103</v>
          </cell>
        </row>
        <row r="34">
          <cell r="H34">
            <v>221873.8589</v>
          </cell>
        </row>
        <row r="34">
          <cell r="J34">
            <v>54778.68941</v>
          </cell>
        </row>
        <row r="34">
          <cell r="L34">
            <v>451457.356414</v>
          </cell>
        </row>
        <row r="35">
          <cell r="B35">
            <v>12061.849479</v>
          </cell>
        </row>
        <row r="35">
          <cell r="D35">
            <v>90413.103647</v>
          </cell>
        </row>
        <row r="35">
          <cell r="F35">
            <v>7645.4428</v>
          </cell>
        </row>
        <row r="35">
          <cell r="H35">
            <v>53804.7798</v>
          </cell>
        </row>
        <row r="35">
          <cell r="J35">
            <v>19707.292279</v>
          </cell>
        </row>
        <row r="35">
          <cell r="L35">
            <v>144217.883447</v>
          </cell>
        </row>
        <row r="36">
          <cell r="B36">
            <v>9233.676769</v>
          </cell>
        </row>
        <row r="36">
          <cell r="D36">
            <v>91523.935471</v>
          </cell>
        </row>
        <row r="36">
          <cell r="F36">
            <v>11888.2837</v>
          </cell>
        </row>
        <row r="36">
          <cell r="H36">
            <v>93202.5252</v>
          </cell>
        </row>
        <row r="36">
          <cell r="J36">
            <v>21121.960469</v>
          </cell>
        </row>
        <row r="36">
          <cell r="L36">
            <v>184726.460671</v>
          </cell>
        </row>
        <row r="37">
          <cell r="B37">
            <v>36605.3536</v>
          </cell>
        </row>
        <row r="37">
          <cell r="D37">
            <v>311255.1056</v>
          </cell>
        </row>
        <row r="37">
          <cell r="F37">
            <v>26650.671</v>
          </cell>
        </row>
        <row r="37">
          <cell r="H37">
            <v>204723.8326</v>
          </cell>
        </row>
        <row r="37">
          <cell r="J37">
            <v>63256.0246</v>
          </cell>
        </row>
        <row r="37">
          <cell r="L37">
            <v>515978.9382</v>
          </cell>
        </row>
        <row r="38">
          <cell r="B38">
            <v>1460561.790432</v>
          </cell>
        </row>
        <row r="38">
          <cell r="D38">
            <v>12740825.320234</v>
          </cell>
        </row>
        <row r="38">
          <cell r="F38">
            <v>1947576.02575</v>
          </cell>
        </row>
        <row r="38">
          <cell r="H38">
            <v>15200283.11385</v>
          </cell>
        </row>
        <row r="38">
          <cell r="J38">
            <v>3408137.816182</v>
          </cell>
        </row>
        <row r="38">
          <cell r="L38">
            <v>27941108.434084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workbookViewId="0">
      <selection activeCell="P13" sqref="P13"/>
    </sheetView>
  </sheetViews>
  <sheetFormatPr defaultColWidth="9" defaultRowHeight="14.25"/>
  <cols>
    <col min="1" max="1" width="8.25" style="20" customWidth="1"/>
    <col min="2" max="2" width="9.375" style="20" customWidth="1"/>
    <col min="3" max="3" width="9" style="20" customWidth="1"/>
    <col min="4" max="4" width="9.5" style="20" customWidth="1"/>
    <col min="5" max="5" width="8.375" style="20" customWidth="1"/>
    <col min="6" max="6" width="9.75" style="20" customWidth="1"/>
    <col min="7" max="7" width="9.625" style="20" customWidth="1"/>
    <col min="8" max="8" width="14.375" style="20" customWidth="1"/>
    <col min="9" max="9" width="12.25" style="20"/>
    <col min="10" max="10" width="11.5" style="20" customWidth="1"/>
    <col min="11" max="11" width="10.5" style="20"/>
    <col min="12" max="12" width="11.25" style="20"/>
    <col min="13" max="13" width="12.5" style="20" customWidth="1"/>
    <col min="14" max="14" width="15.375" style="20" customWidth="1"/>
    <col min="15" max="15" width="10.5" style="20"/>
    <col min="16" max="16384" width="9" style="20"/>
  </cols>
  <sheetData>
    <row r="1" s="20" customFormat="1" ht="20.25" customHeight="1" spans="1:1">
      <c r="A1" s="22" t="s">
        <v>0</v>
      </c>
    </row>
    <row r="2" s="20" customFormat="1" ht="20.25" spans="1:14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="20" customFormat="1" spans="12:14">
      <c r="L3" s="42"/>
      <c r="M3" s="42"/>
      <c r="N3" s="43" t="s">
        <v>2</v>
      </c>
    </row>
    <row r="4" s="20" customFormat="1" spans="1:14">
      <c r="A4" s="37" t="s">
        <v>3</v>
      </c>
      <c r="B4" s="11" t="s">
        <v>4</v>
      </c>
      <c r="C4" s="12"/>
      <c r="D4" s="12"/>
      <c r="E4" s="12"/>
      <c r="F4" s="12"/>
      <c r="G4" s="38"/>
      <c r="H4" s="11" t="s">
        <v>5</v>
      </c>
      <c r="I4" s="12"/>
      <c r="J4" s="12"/>
      <c r="K4" s="12"/>
      <c r="L4" s="12"/>
      <c r="M4" s="38"/>
      <c r="N4" s="37" t="s">
        <v>6</v>
      </c>
    </row>
    <row r="5" s="20" customFormat="1" spans="1:14">
      <c r="A5" s="39"/>
      <c r="B5" s="9" t="s">
        <v>7</v>
      </c>
      <c r="C5" s="40" t="s">
        <v>8</v>
      </c>
      <c r="D5" s="9" t="s">
        <v>9</v>
      </c>
      <c r="E5" s="9" t="s">
        <v>10</v>
      </c>
      <c r="F5" s="9" t="s">
        <v>11</v>
      </c>
      <c r="G5" s="41" t="s">
        <v>12</v>
      </c>
      <c r="H5" s="9" t="s">
        <v>7</v>
      </c>
      <c r="I5" s="9" t="s">
        <v>13</v>
      </c>
      <c r="J5" s="40" t="s">
        <v>8</v>
      </c>
      <c r="K5" s="44" t="s">
        <v>9</v>
      </c>
      <c r="L5" s="11" t="s">
        <v>11</v>
      </c>
      <c r="M5" s="9" t="s">
        <v>12</v>
      </c>
      <c r="N5" s="39"/>
    </row>
    <row r="6" s="20" customFormat="1" ht="24.95" customHeight="1" spans="1:15">
      <c r="A6" s="10" t="s">
        <v>14</v>
      </c>
      <c r="B6" s="28">
        <v>86.24222402</v>
      </c>
      <c r="C6" s="28">
        <v>16.06610334</v>
      </c>
      <c r="D6" s="28">
        <v>26.4971662344</v>
      </c>
      <c r="E6" s="28">
        <v>0.09775268</v>
      </c>
      <c r="F6" s="28">
        <f t="shared" ref="F6:F13" si="0">SUM(B6:E6)</f>
        <v>128.9032462744</v>
      </c>
      <c r="G6" s="28">
        <f>F6</f>
        <v>128.9032462744</v>
      </c>
      <c r="H6" s="28">
        <v>63.44563756</v>
      </c>
      <c r="I6" s="28">
        <v>68.04147756</v>
      </c>
      <c r="J6" s="28">
        <v>11.70854088</v>
      </c>
      <c r="K6" s="28">
        <v>0.001356467</v>
      </c>
      <c r="L6" s="28">
        <f t="shared" ref="L6:L13" si="1">SUM(H6:K6)</f>
        <v>143.197012467</v>
      </c>
      <c r="M6" s="28">
        <f>L6</f>
        <v>143.197012467</v>
      </c>
      <c r="N6" s="28">
        <f t="shared" ref="N6:N13" si="2">F6+L6</f>
        <v>272.1002587414</v>
      </c>
      <c r="O6" s="33"/>
    </row>
    <row r="7" s="20" customFormat="1" ht="24.95" customHeight="1" spans="1:15">
      <c r="A7" s="10" t="s">
        <v>15</v>
      </c>
      <c r="B7" s="28">
        <v>0</v>
      </c>
      <c r="C7" s="28">
        <v>0</v>
      </c>
      <c r="D7" s="28">
        <v>0</v>
      </c>
      <c r="E7" s="28">
        <v>0</v>
      </c>
      <c r="F7" s="28">
        <f t="shared" si="0"/>
        <v>0</v>
      </c>
      <c r="G7" s="28">
        <f t="shared" ref="G7:G13" si="3">G6+F7</f>
        <v>128.9032462744</v>
      </c>
      <c r="H7" s="28">
        <v>0</v>
      </c>
      <c r="I7" s="28">
        <v>0</v>
      </c>
      <c r="J7" s="28">
        <v>0.01324433</v>
      </c>
      <c r="K7" s="28">
        <v>0</v>
      </c>
      <c r="L7" s="28">
        <f t="shared" si="1"/>
        <v>0.01324433</v>
      </c>
      <c r="M7" s="28">
        <f t="shared" ref="M7:M13" si="4">M6+L7</f>
        <v>143.210256797</v>
      </c>
      <c r="N7" s="28">
        <f t="shared" si="2"/>
        <v>0.01324433</v>
      </c>
      <c r="O7" s="33"/>
    </row>
    <row r="8" s="20" customFormat="1" ht="24.95" customHeight="1" spans="1:16">
      <c r="A8" s="10" t="s">
        <v>16</v>
      </c>
      <c r="B8" s="28">
        <v>47.11849748</v>
      </c>
      <c r="C8" s="28">
        <v>4.63114317</v>
      </c>
      <c r="D8" s="28">
        <v>0</v>
      </c>
      <c r="E8" s="28">
        <v>0.01624764</v>
      </c>
      <c r="F8" s="28">
        <f t="shared" si="0"/>
        <v>51.76588829</v>
      </c>
      <c r="G8" s="28">
        <f t="shared" si="3"/>
        <v>180.6691345644</v>
      </c>
      <c r="H8" s="28">
        <v>39.98809476</v>
      </c>
      <c r="I8" s="28">
        <v>7.68199468</v>
      </c>
      <c r="J8" s="28">
        <v>5.65536108</v>
      </c>
      <c r="K8" s="28">
        <v>0</v>
      </c>
      <c r="L8" s="28">
        <f t="shared" si="1"/>
        <v>53.32545052</v>
      </c>
      <c r="M8" s="28">
        <f t="shared" si="4"/>
        <v>196.535707317</v>
      </c>
      <c r="N8" s="28">
        <f t="shared" si="2"/>
        <v>105.09133881</v>
      </c>
      <c r="P8" s="45"/>
    </row>
    <row r="9" s="20" customFormat="1" ht="24.95" customHeight="1" spans="1:14">
      <c r="A9" s="10" t="s">
        <v>17</v>
      </c>
      <c r="B9" s="28">
        <v>107.6872439</v>
      </c>
      <c r="C9" s="28">
        <v>11.3985963</v>
      </c>
      <c r="D9" s="28">
        <v>0</v>
      </c>
      <c r="E9" s="28">
        <v>0.02703328</v>
      </c>
      <c r="F9" s="28">
        <f t="shared" si="0"/>
        <v>119.11287348</v>
      </c>
      <c r="G9" s="28">
        <f t="shared" si="3"/>
        <v>299.7820080444</v>
      </c>
      <c r="H9" s="28">
        <v>98.45491191</v>
      </c>
      <c r="I9" s="28">
        <v>4.32482488</v>
      </c>
      <c r="J9" s="28">
        <v>11.98394341</v>
      </c>
      <c r="K9" s="28">
        <v>0.000264137</v>
      </c>
      <c r="L9" s="28">
        <f t="shared" si="1"/>
        <v>114.763944337</v>
      </c>
      <c r="M9" s="28">
        <f t="shared" si="4"/>
        <v>311.299651654</v>
      </c>
      <c r="N9" s="28">
        <f t="shared" si="2"/>
        <v>233.876817817</v>
      </c>
    </row>
    <row r="10" s="20" customFormat="1" ht="24.95" customHeight="1" spans="1:14">
      <c r="A10" s="10" t="s">
        <v>18</v>
      </c>
      <c r="B10" s="28">
        <v>121.43863888</v>
      </c>
      <c r="C10" s="28">
        <v>9.41521452</v>
      </c>
      <c r="D10" s="28">
        <v>9.1588054405</v>
      </c>
      <c r="E10" s="28">
        <v>0.1109804</v>
      </c>
      <c r="F10" s="28">
        <f t="shared" si="0"/>
        <v>140.1236392405</v>
      </c>
      <c r="G10" s="28">
        <f t="shared" si="3"/>
        <v>439.9056472849</v>
      </c>
      <c r="H10" s="28">
        <v>110.71135396</v>
      </c>
      <c r="I10" s="28">
        <v>27.16458648</v>
      </c>
      <c r="J10" s="28">
        <v>14.21367809</v>
      </c>
      <c r="K10" s="28">
        <v>0.001974197</v>
      </c>
      <c r="L10" s="28">
        <f t="shared" si="1"/>
        <v>152.091592727</v>
      </c>
      <c r="M10" s="28">
        <f t="shared" si="4"/>
        <v>463.391244381</v>
      </c>
      <c r="N10" s="28">
        <f t="shared" si="2"/>
        <v>292.2152319675</v>
      </c>
    </row>
    <row r="11" s="20" customFormat="1" ht="24.95" customHeight="1" spans="1:14">
      <c r="A11" s="10" t="s">
        <v>19</v>
      </c>
      <c r="B11" s="28">
        <v>122.3960421</v>
      </c>
      <c r="C11" s="28">
        <v>15.470171</v>
      </c>
      <c r="D11" s="28">
        <v>14.9835341484</v>
      </c>
      <c r="E11" s="28">
        <v>0.12589752</v>
      </c>
      <c r="F11" s="28">
        <f t="shared" si="0"/>
        <v>152.9756447684</v>
      </c>
      <c r="G11" s="28">
        <f t="shared" si="3"/>
        <v>592.8812920533</v>
      </c>
      <c r="H11" s="28">
        <v>104.74604064</v>
      </c>
      <c r="I11" s="28">
        <v>63.60833732</v>
      </c>
      <c r="J11" s="28">
        <v>14.36929962</v>
      </c>
      <c r="K11" s="28">
        <v>0.005039898</v>
      </c>
      <c r="L11" s="28">
        <f t="shared" si="1"/>
        <v>182.728717478</v>
      </c>
      <c r="M11" s="28">
        <f t="shared" si="4"/>
        <v>646.119961859</v>
      </c>
      <c r="N11" s="28">
        <f t="shared" si="2"/>
        <v>335.7043622464</v>
      </c>
    </row>
    <row r="12" s="20" customFormat="1" ht="24.95" customHeight="1" spans="1:14">
      <c r="A12" s="10" t="s">
        <v>20</v>
      </c>
      <c r="B12" s="28">
        <v>124.08004472</v>
      </c>
      <c r="C12" s="28">
        <v>12.8543682</v>
      </c>
      <c r="D12" s="28">
        <v>17.2916001886</v>
      </c>
      <c r="E12" s="28">
        <v>0.13479238</v>
      </c>
      <c r="F12" s="28">
        <f t="shared" si="0"/>
        <v>154.3608054886</v>
      </c>
      <c r="G12" s="28">
        <f t="shared" si="3"/>
        <v>747.2420975419</v>
      </c>
      <c r="H12" s="28">
        <v>100.13595717</v>
      </c>
      <c r="I12" s="28">
        <v>93.10156978</v>
      </c>
      <c r="J12" s="28">
        <v>13.88921357</v>
      </c>
      <c r="K12" s="28">
        <v>0.001118727</v>
      </c>
      <c r="L12" s="28">
        <f t="shared" si="1"/>
        <v>207.127859247</v>
      </c>
      <c r="M12" s="28">
        <f t="shared" si="4"/>
        <v>853.247821106</v>
      </c>
      <c r="N12" s="28">
        <f t="shared" si="2"/>
        <v>361.4886647356</v>
      </c>
    </row>
    <row r="13" s="20" customFormat="1" ht="24.95" customHeight="1" spans="1:14">
      <c r="A13" s="10" t="s">
        <v>21</v>
      </c>
      <c r="B13" s="28">
        <v>119.50113452</v>
      </c>
      <c r="C13" s="28">
        <v>12.8720414</v>
      </c>
      <c r="D13" s="28">
        <v>6.9413e-6</v>
      </c>
      <c r="E13" s="28">
        <v>0.12942748</v>
      </c>
      <c r="F13" s="28">
        <f t="shared" si="0"/>
        <v>132.5026103413</v>
      </c>
      <c r="G13" s="28">
        <f t="shared" si="3"/>
        <v>879.7447078832</v>
      </c>
      <c r="H13" s="28">
        <v>99.86328655</v>
      </c>
      <c r="I13" s="28">
        <v>102.40133874</v>
      </c>
      <c r="J13" s="28">
        <v>13.020509</v>
      </c>
      <c r="K13" s="28">
        <v>0.000584403</v>
      </c>
      <c r="L13" s="28">
        <f t="shared" si="1"/>
        <v>215.285718693</v>
      </c>
      <c r="M13" s="28">
        <f t="shared" si="4"/>
        <v>1068.533539799</v>
      </c>
      <c r="N13" s="28">
        <f t="shared" si="2"/>
        <v>347.7883290343</v>
      </c>
    </row>
    <row r="14" s="20" customFormat="1" ht="24.95" customHeight="1" spans="1:14">
      <c r="A14" s="10" t="s">
        <v>22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="20" customFormat="1" ht="24.95" customHeight="1" spans="1:14">
      <c r="A15" s="10" t="s">
        <v>23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="20" customFormat="1" ht="24.95" customHeight="1" spans="1:14">
      <c r="A16" s="10" t="s">
        <v>24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="20" customFormat="1" ht="24.95" customHeight="1" spans="1:14">
      <c r="A17" s="10" t="s">
        <v>25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="20" customFormat="1" ht="24.95" customHeight="1" spans="1:14">
      <c r="A18" s="9" t="s">
        <v>26</v>
      </c>
      <c r="B18" s="28">
        <f t="shared" ref="B18:F18" si="5">SUM(B6:B17)</f>
        <v>728.46382562</v>
      </c>
      <c r="C18" s="28">
        <f t="shared" si="5"/>
        <v>82.70763793</v>
      </c>
      <c r="D18" s="28">
        <f t="shared" si="5"/>
        <v>67.9311129532</v>
      </c>
      <c r="E18" s="28">
        <f t="shared" si="5"/>
        <v>0.64213138</v>
      </c>
      <c r="F18" s="28">
        <f t="shared" si="5"/>
        <v>879.7447078832</v>
      </c>
      <c r="G18" s="28" t="s">
        <v>27</v>
      </c>
      <c r="H18" s="28">
        <f t="shared" ref="H18:L18" si="6">SUM(H6:H17)</f>
        <v>617.34528255</v>
      </c>
      <c r="I18" s="28">
        <f t="shared" si="6"/>
        <v>366.32412944</v>
      </c>
      <c r="J18" s="28">
        <f t="shared" si="6"/>
        <v>84.85378998</v>
      </c>
      <c r="K18" s="28">
        <f t="shared" si="6"/>
        <v>0.010337829</v>
      </c>
      <c r="L18" s="28">
        <f t="shared" si="6"/>
        <v>1068.533539799</v>
      </c>
      <c r="M18" s="28" t="s">
        <v>27</v>
      </c>
      <c r="N18" s="28">
        <f>SUM(N6:N17)</f>
        <v>1948.2782476822</v>
      </c>
    </row>
    <row r="19" s="20" customFormat="1" spans="14:14">
      <c r="N19" s="46"/>
    </row>
    <row r="20" s="20" customFormat="1" spans="12:14">
      <c r="L20" s="47"/>
      <c r="M20" s="20"/>
      <c r="N20" s="33"/>
    </row>
    <row r="21" s="20" customFormat="1" spans="4:11">
      <c r="D21" s="33"/>
      <c r="E21" s="20"/>
      <c r="F21" s="20"/>
      <c r="G21" s="20"/>
      <c r="H21" s="20"/>
      <c r="I21" s="20"/>
      <c r="J21" s="20"/>
      <c r="K21" s="33"/>
    </row>
    <row r="23" s="20" customFormat="1" spans="7:7">
      <c r="G23" s="33"/>
    </row>
  </sheetData>
  <mergeCells count="5">
    <mergeCell ref="A2:N2"/>
    <mergeCell ref="B4:G4"/>
    <mergeCell ref="H4:L4"/>
    <mergeCell ref="A4:A5"/>
    <mergeCell ref="N4:N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J17" sqref="J17"/>
    </sheetView>
  </sheetViews>
  <sheetFormatPr defaultColWidth="9" defaultRowHeight="14.25"/>
  <cols>
    <col min="1" max="1" width="23.875" style="20" customWidth="1"/>
    <col min="2" max="2" width="16.75" style="20" customWidth="1"/>
    <col min="3" max="3" width="14.25" style="20" customWidth="1"/>
    <col min="4" max="4" width="15.125" style="20" customWidth="1"/>
    <col min="5" max="5" width="10.625" style="20" customWidth="1"/>
    <col min="6" max="6" width="13.75" style="20" customWidth="1"/>
    <col min="7" max="7" width="20" style="20" customWidth="1"/>
    <col min="8" max="8" width="16.5" style="20" customWidth="1"/>
    <col min="9" max="9" width="11.625" style="21"/>
    <col min="10" max="10" width="20.125" style="21" customWidth="1"/>
    <col min="11" max="11" width="16.875" style="20" customWidth="1"/>
    <col min="12" max="12" width="12.875" style="20" customWidth="1"/>
    <col min="13" max="16384" width="9" style="20"/>
  </cols>
  <sheetData>
    <row r="1" customHeight="1" spans="1:1">
      <c r="A1" s="22" t="s">
        <v>28</v>
      </c>
    </row>
    <row r="2" s="20" customFormat="1" ht="26.25" customHeight="1" spans="1:9">
      <c r="A2" s="23" t="s">
        <v>29</v>
      </c>
      <c r="B2" s="23"/>
      <c r="C2" s="23"/>
      <c r="D2" s="23"/>
      <c r="E2" s="23"/>
      <c r="F2" s="23"/>
      <c r="G2" s="23"/>
      <c r="H2" s="23"/>
      <c r="I2" s="21"/>
    </row>
    <row r="3" s="20" customFormat="1" ht="26.25" customHeight="1" spans="1:9">
      <c r="A3" s="24"/>
      <c r="B3" s="24"/>
      <c r="C3" s="24"/>
      <c r="D3" s="25"/>
      <c r="E3" s="25"/>
      <c r="F3" s="24"/>
      <c r="G3" s="24"/>
      <c r="H3" s="24" t="s">
        <v>30</v>
      </c>
      <c r="I3" s="21"/>
    </row>
    <row r="4" ht="24.95" customHeight="1" spans="1:10">
      <c r="A4" s="9" t="s">
        <v>31</v>
      </c>
      <c r="B4" s="9" t="s">
        <v>32</v>
      </c>
      <c r="C4" s="9"/>
      <c r="D4" s="9"/>
      <c r="E4" s="9"/>
      <c r="F4" s="9" t="s">
        <v>33</v>
      </c>
      <c r="G4" s="9"/>
      <c r="H4" s="9"/>
      <c r="I4" s="21"/>
      <c r="J4" s="20"/>
    </row>
    <row r="5" ht="24.95" customHeight="1" spans="1:10">
      <c r="A5" s="9"/>
      <c r="B5" s="9" t="s">
        <v>34</v>
      </c>
      <c r="C5" s="9" t="s">
        <v>35</v>
      </c>
      <c r="D5" s="26" t="s">
        <v>36</v>
      </c>
      <c r="E5" s="26" t="s">
        <v>37</v>
      </c>
      <c r="F5" s="9" t="s">
        <v>34</v>
      </c>
      <c r="G5" s="9" t="s">
        <v>35</v>
      </c>
      <c r="H5" s="26" t="s">
        <v>36</v>
      </c>
      <c r="I5" s="21"/>
      <c r="J5" s="20"/>
    </row>
    <row r="6" s="20" customFormat="1" ht="24.95" customHeight="1" spans="1:9">
      <c r="A6" s="27" t="s">
        <v>38</v>
      </c>
      <c r="B6" s="28">
        <f>SUM(B7:B10)</f>
        <v>132.5026103413</v>
      </c>
      <c r="C6" s="28">
        <v>146.0561793432</v>
      </c>
      <c r="D6" s="29">
        <f t="shared" ref="D6:D21" si="0">(B6-C6)/C6</f>
        <v>-0.0927969570534369</v>
      </c>
      <c r="E6" s="29">
        <f>(B6-[1]上月!B6)/[1]上月!B6</f>
        <v>-0.141604567805357</v>
      </c>
      <c r="F6" s="28">
        <f>SUM(F7:F10)</f>
        <v>879.7447078832</v>
      </c>
      <c r="G6" s="28">
        <v>1274.0825324234</v>
      </c>
      <c r="H6" s="29">
        <f t="shared" ref="H6:H21" si="1">(F6-G6)/G6</f>
        <v>-0.309507284265282</v>
      </c>
      <c r="I6" s="34"/>
    </row>
    <row r="7" ht="24.95" customHeight="1" spans="1:10">
      <c r="A7" s="30" t="s">
        <v>39</v>
      </c>
      <c r="B7" s="28">
        <v>119.50113452</v>
      </c>
      <c r="C7" s="28">
        <v>106.86681438</v>
      </c>
      <c r="D7" s="29">
        <f t="shared" si="0"/>
        <v>0.118224915875892</v>
      </c>
      <c r="E7" s="29">
        <f>(B7-[1]上月!B7)/[1]上月!B7</f>
        <v>-0.0369028735469334</v>
      </c>
      <c r="F7" s="28">
        <v>728.46382562</v>
      </c>
      <c r="G7" s="28">
        <v>868.62870144</v>
      </c>
      <c r="H7" s="29">
        <f t="shared" si="1"/>
        <v>-0.161363394494836</v>
      </c>
      <c r="J7" s="20"/>
    </row>
    <row r="8" ht="24.95" customHeight="1" spans="1:10">
      <c r="A8" s="30" t="s">
        <v>40</v>
      </c>
      <c r="B8" s="28">
        <v>12.8720414</v>
      </c>
      <c r="C8" s="28">
        <v>10.50210434</v>
      </c>
      <c r="D8" s="29">
        <f t="shared" si="0"/>
        <v>0.225663065541396</v>
      </c>
      <c r="E8" s="29">
        <f>(B8-[1]上月!B8)/[1]上月!B8</f>
        <v>0.00137487893026144</v>
      </c>
      <c r="F8" s="28">
        <v>82.70763793</v>
      </c>
      <c r="G8" s="28">
        <v>91.86880073</v>
      </c>
      <c r="H8" s="29">
        <f t="shared" si="1"/>
        <v>-0.0997200652147884</v>
      </c>
      <c r="J8" s="20"/>
    </row>
    <row r="9" ht="24.95" customHeight="1" spans="1:10">
      <c r="A9" s="30" t="s">
        <v>41</v>
      </c>
      <c r="B9" s="28">
        <v>6.9413e-6</v>
      </c>
      <c r="C9" s="28">
        <v>28.5338990032</v>
      </c>
      <c r="D9" s="29">
        <f t="shared" si="0"/>
        <v>-0.999999756734963</v>
      </c>
      <c r="E9" s="29">
        <f>(B9-[1]上月!B9)/[1]上月!B9</f>
        <v>-0.999999598573878</v>
      </c>
      <c r="F9" s="28">
        <v>67.9311129532</v>
      </c>
      <c r="G9" s="28">
        <v>312.5007753534</v>
      </c>
      <c r="H9" s="29">
        <f t="shared" si="1"/>
        <v>-0.782620977895564</v>
      </c>
      <c r="J9" s="20"/>
    </row>
    <row r="10" ht="24.95" customHeight="1" spans="1:10">
      <c r="A10" s="30" t="s">
        <v>42</v>
      </c>
      <c r="B10" s="28">
        <v>0.12942748</v>
      </c>
      <c r="C10" s="28">
        <v>0.15336162</v>
      </c>
      <c r="D10" s="29">
        <f t="shared" si="0"/>
        <v>-0.156063427081691</v>
      </c>
      <c r="E10" s="29">
        <f>(B10-[1]上月!B10)/[1]上月!B10</f>
        <v>-0.0398012113147643</v>
      </c>
      <c r="F10" s="28">
        <v>0.64213138</v>
      </c>
      <c r="G10" s="28">
        <v>1.0842549</v>
      </c>
      <c r="H10" s="29">
        <f t="shared" si="1"/>
        <v>-0.407767140365241</v>
      </c>
      <c r="J10" s="20"/>
    </row>
    <row r="11" s="20" customFormat="1" ht="24.95" customHeight="1" spans="1:9">
      <c r="A11" s="27" t="s">
        <v>43</v>
      </c>
      <c r="B11" s="28">
        <f>SUM(B12:B15)</f>
        <v>215.285718693</v>
      </c>
      <c r="C11" s="28">
        <v>194.757602575</v>
      </c>
      <c r="D11" s="29">
        <f t="shared" si="0"/>
        <v>0.105403413507797</v>
      </c>
      <c r="E11" s="29">
        <f>(B11-[1]上月!B11)/[1]上月!B11</f>
        <v>0.0393856214014735</v>
      </c>
      <c r="F11" s="28">
        <f>SUM(F12:F15)</f>
        <v>1068.533539799</v>
      </c>
      <c r="G11" s="28">
        <v>1520.028311385</v>
      </c>
      <c r="H11" s="29">
        <f t="shared" si="1"/>
        <v>-0.297030501474418</v>
      </c>
      <c r="I11" s="34"/>
    </row>
    <row r="12" ht="24.95" customHeight="1" spans="1:10">
      <c r="A12" s="31" t="s">
        <v>44</v>
      </c>
      <c r="B12" s="28">
        <v>99.86328655</v>
      </c>
      <c r="C12" s="28">
        <v>81.12746074</v>
      </c>
      <c r="D12" s="29">
        <f t="shared" si="0"/>
        <v>0.230943081899792</v>
      </c>
      <c r="E12" s="29">
        <f>(B12-[1]上月!B12)/[1]上月!B12</f>
        <v>-0.00272300408071273</v>
      </c>
      <c r="F12" s="28">
        <v>617.34528255</v>
      </c>
      <c r="G12" s="28">
        <v>622.76544918</v>
      </c>
      <c r="H12" s="29">
        <f t="shared" si="1"/>
        <v>-0.0087033836529259</v>
      </c>
      <c r="J12" s="20"/>
    </row>
    <row r="13" s="20" customFormat="1" ht="24.95" customHeight="1" spans="1:9">
      <c r="A13" s="31" t="s">
        <v>45</v>
      </c>
      <c r="B13" s="28">
        <v>102.40133874</v>
      </c>
      <c r="C13" s="28">
        <v>102.21744172</v>
      </c>
      <c r="D13" s="29">
        <f t="shared" si="0"/>
        <v>0.00179907672218716</v>
      </c>
      <c r="E13" s="29">
        <f>(B13-[1]上月!B13)/[1]上月!B13</f>
        <v>0.0998884227406204</v>
      </c>
      <c r="F13" s="28">
        <v>366.32412944</v>
      </c>
      <c r="G13" s="28">
        <v>807.02114364</v>
      </c>
      <c r="H13" s="29">
        <f t="shared" si="1"/>
        <v>-0.546078646976055</v>
      </c>
      <c r="I13" s="21"/>
    </row>
    <row r="14" ht="24.95" customHeight="1" spans="1:10">
      <c r="A14" s="31" t="s">
        <v>46</v>
      </c>
      <c r="B14" s="28">
        <v>13.020509</v>
      </c>
      <c r="C14" s="28">
        <v>11.41095226</v>
      </c>
      <c r="D14" s="29">
        <f t="shared" si="0"/>
        <v>0.141053673990219</v>
      </c>
      <c r="E14" s="29">
        <f>(B14-[1]上月!B14)/[1]上月!B14</f>
        <v>-0.0625452669167935</v>
      </c>
      <c r="F14" s="28">
        <v>84.85378998</v>
      </c>
      <c r="G14" s="28">
        <v>90.22663053</v>
      </c>
      <c r="H14" s="29">
        <f t="shared" si="1"/>
        <v>-0.059548278800166</v>
      </c>
      <c r="J14" s="20"/>
    </row>
    <row r="15" ht="23.25" customHeight="1" spans="1:10">
      <c r="A15" s="31" t="s">
        <v>47</v>
      </c>
      <c r="B15" s="28">
        <v>0.000584403</v>
      </c>
      <c r="C15" s="28">
        <v>0.001747855</v>
      </c>
      <c r="D15" s="29">
        <f t="shared" si="0"/>
        <v>-0.665645605613738</v>
      </c>
      <c r="E15" s="29">
        <f>(B15-[1]上月!B15)/[1]上月!B15</f>
        <v>-0.477617863875637</v>
      </c>
      <c r="F15" s="28">
        <v>0.010337829</v>
      </c>
      <c r="G15" s="28">
        <v>0.015088035</v>
      </c>
      <c r="H15" s="29">
        <f t="shared" si="1"/>
        <v>-0.314832647193621</v>
      </c>
      <c r="J15" s="20"/>
    </row>
    <row r="16" s="20" customFormat="1" ht="24.95" customHeight="1" spans="1:9">
      <c r="A16" s="27" t="s">
        <v>48</v>
      </c>
      <c r="B16" s="28">
        <f>B6+B11</f>
        <v>347.7883290343</v>
      </c>
      <c r="C16" s="28">
        <v>340.8137819182</v>
      </c>
      <c r="D16" s="29">
        <f t="shared" si="0"/>
        <v>0.020464392833075</v>
      </c>
      <c r="E16" s="29">
        <f>(B16-[1]上月!B16)/[1]上月!B16</f>
        <v>-0.0378997657127664</v>
      </c>
      <c r="F16" s="28">
        <f>F6+F11</f>
        <v>1948.2782476822</v>
      </c>
      <c r="G16" s="28">
        <v>2794.1108438084</v>
      </c>
      <c r="H16" s="29">
        <f t="shared" si="1"/>
        <v>-0.302719771479546</v>
      </c>
      <c r="I16" s="34"/>
    </row>
    <row r="17" s="20" customFormat="1" ht="24.95" customHeight="1" spans="1:9">
      <c r="A17" s="31" t="s">
        <v>49</v>
      </c>
      <c r="B17" s="28">
        <f>B7+B12</f>
        <v>219.36442107</v>
      </c>
      <c r="C17" s="28">
        <v>187.99427512</v>
      </c>
      <c r="D17" s="29">
        <f t="shared" si="0"/>
        <v>0.16686755982317</v>
      </c>
      <c r="E17" s="29">
        <f>(B17-[1]上月!B17)/[1]上月!B17</f>
        <v>-0.0216379775712001</v>
      </c>
      <c r="F17" s="28">
        <f>F7+F12</f>
        <v>1345.80910817</v>
      </c>
      <c r="G17" s="28">
        <v>1491.39415062</v>
      </c>
      <c r="H17" s="29">
        <f t="shared" si="1"/>
        <v>-0.0976167449694487</v>
      </c>
      <c r="I17" s="21"/>
    </row>
    <row r="18" s="20" customFormat="1" ht="24.95" customHeight="1" spans="1:9">
      <c r="A18" s="31" t="s">
        <v>50</v>
      </c>
      <c r="B18" s="28">
        <f>B13</f>
        <v>102.40133874</v>
      </c>
      <c r="C18" s="28">
        <v>102.21744172</v>
      </c>
      <c r="D18" s="29">
        <f t="shared" si="0"/>
        <v>0.00179907672218716</v>
      </c>
      <c r="E18" s="29">
        <f>(B18-[1]上月!B18)/[1]上月!B18</f>
        <v>0.0998884227406204</v>
      </c>
      <c r="F18" s="28">
        <f>F13</f>
        <v>366.32412944</v>
      </c>
      <c r="G18" s="28">
        <v>807.02114364</v>
      </c>
      <c r="H18" s="29">
        <f t="shared" si="1"/>
        <v>-0.546078646976055</v>
      </c>
      <c r="I18" s="21"/>
    </row>
    <row r="19" s="20" customFormat="1" ht="24.95" customHeight="1" spans="1:9">
      <c r="A19" s="31" t="s">
        <v>51</v>
      </c>
      <c r="B19" s="28">
        <f>B8+B14</f>
        <v>25.8925504</v>
      </c>
      <c r="C19" s="28">
        <v>21.9130566</v>
      </c>
      <c r="D19" s="29">
        <f t="shared" si="0"/>
        <v>0.181603774984088</v>
      </c>
      <c r="E19" s="29">
        <f>(B19-[1]上月!B19)/[1]上月!B19</f>
        <v>-0.0318218919709049</v>
      </c>
      <c r="F19" s="28">
        <f>F8+F14</f>
        <v>167.56142791</v>
      </c>
      <c r="G19" s="28">
        <v>182.09543126</v>
      </c>
      <c r="H19" s="29">
        <f t="shared" si="1"/>
        <v>-0.0798153102987411</v>
      </c>
      <c r="I19" s="35"/>
    </row>
    <row r="20" s="20" customFormat="1" ht="24.95" customHeight="1" spans="1:9">
      <c r="A20" s="31" t="s">
        <v>52</v>
      </c>
      <c r="B20" s="28">
        <f>B9+B15</f>
        <v>0.0005913443</v>
      </c>
      <c r="C20" s="28">
        <v>28.5356468582</v>
      </c>
      <c r="D20" s="29">
        <f t="shared" si="0"/>
        <v>-0.999979276996841</v>
      </c>
      <c r="E20" s="29">
        <f>(B20-[1]上月!B20)/[1]上月!B20</f>
        <v>-0.999965803856358</v>
      </c>
      <c r="F20" s="28">
        <f>F9+F15</f>
        <v>67.9414507822</v>
      </c>
      <c r="G20" s="28">
        <v>312.5158633884</v>
      </c>
      <c r="H20" s="29">
        <f t="shared" si="1"/>
        <v>-0.782598393420557</v>
      </c>
      <c r="I20" s="35"/>
    </row>
    <row r="21" s="20" customFormat="1" ht="24.95" customHeight="1" spans="1:9">
      <c r="A21" s="31" t="s">
        <v>53</v>
      </c>
      <c r="B21" s="28">
        <f>B10</f>
        <v>0.12942748</v>
      </c>
      <c r="C21" s="28">
        <v>0.15336162</v>
      </c>
      <c r="D21" s="29">
        <f t="shared" si="0"/>
        <v>-0.156063427081691</v>
      </c>
      <c r="E21" s="29">
        <f>(B21-[1]上月!B21)/[1]上月!B21</f>
        <v>-0.0398012113147643</v>
      </c>
      <c r="F21" s="28">
        <f>F10</f>
        <v>0.64213138</v>
      </c>
      <c r="G21" s="28">
        <v>1.0842549</v>
      </c>
      <c r="H21" s="29">
        <f t="shared" si="1"/>
        <v>-0.407767140365241</v>
      </c>
      <c r="I21" s="35"/>
    </row>
    <row r="22" spans="6:10">
      <c r="F22" s="32"/>
      <c r="G22" s="32"/>
      <c r="J22" s="20"/>
    </row>
    <row r="23" s="20" customFormat="1" spans="2:9">
      <c r="B23" s="32"/>
      <c r="C23" s="20"/>
      <c r="D23" s="20"/>
      <c r="E23" s="20"/>
      <c r="F23" s="32"/>
      <c r="G23" s="20"/>
      <c r="H23" s="20"/>
      <c r="I23" s="21"/>
    </row>
    <row r="24" spans="2:10">
      <c r="B24" s="33"/>
      <c r="J24" s="20"/>
    </row>
    <row r="25" s="20" customFormat="1" spans="9:10">
      <c r="I25" s="21"/>
      <c r="J25" s="21"/>
    </row>
    <row r="26" s="20" customFormat="1" spans="9:10">
      <c r="I26" s="21"/>
      <c r="J26" s="21"/>
    </row>
    <row r="27" s="20" customFormat="1" spans="9:10">
      <c r="I27" s="21"/>
      <c r="J27" s="21"/>
    </row>
    <row r="28" s="20" customFormat="1" spans="9:10">
      <c r="I28" s="21"/>
      <c r="J28" s="21"/>
    </row>
    <row r="29" s="20" customFormat="1" spans="9:10">
      <c r="I29" s="21"/>
      <c r="J29" s="21"/>
    </row>
    <row r="30" s="20" customFormat="1" spans="9:10">
      <c r="I30" s="21"/>
      <c r="J30" s="21"/>
    </row>
    <row r="31" spans="7:7">
      <c r="G31" s="34"/>
    </row>
    <row r="32" spans="7:8">
      <c r="G32" s="34"/>
      <c r="H32" s="34"/>
    </row>
  </sheetData>
  <mergeCells count="4">
    <mergeCell ref="A2:H2"/>
    <mergeCell ref="B4:E4"/>
    <mergeCell ref="F4:H4"/>
    <mergeCell ref="A4:A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selection activeCell="Q19" sqref="Q19"/>
    </sheetView>
  </sheetViews>
  <sheetFormatPr defaultColWidth="9" defaultRowHeight="13.5"/>
  <sheetData>
    <row r="1" ht="18.75" spans="1:13">
      <c r="A1" s="1" t="s">
        <v>54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</row>
    <row r="2" ht="18.75" spans="1:13">
      <c r="A2" s="4" t="s">
        <v>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spans="1:13">
      <c r="A3" s="6"/>
      <c r="B3" s="7"/>
      <c r="C3" s="8"/>
      <c r="D3" s="7"/>
      <c r="E3" s="8"/>
      <c r="F3" s="7"/>
      <c r="G3" s="8"/>
      <c r="H3" s="7"/>
      <c r="I3" s="8"/>
      <c r="J3" s="7"/>
      <c r="K3" s="8"/>
      <c r="L3" s="19" t="s">
        <v>56</v>
      </c>
      <c r="M3" s="19"/>
    </row>
    <row r="4" spans="1:13">
      <c r="A4" s="9" t="s">
        <v>57</v>
      </c>
      <c r="B4" s="9" t="s">
        <v>4</v>
      </c>
      <c r="C4" s="10"/>
      <c r="D4" s="10"/>
      <c r="E4" s="10"/>
      <c r="F4" s="9" t="s">
        <v>58</v>
      </c>
      <c r="G4" s="10"/>
      <c r="H4" s="10"/>
      <c r="I4" s="10"/>
      <c r="J4" s="9" t="s">
        <v>59</v>
      </c>
      <c r="K4" s="10"/>
      <c r="L4" s="10"/>
      <c r="M4" s="10"/>
    </row>
    <row r="5" spans="1:13">
      <c r="A5" s="9"/>
      <c r="B5" s="11" t="s">
        <v>32</v>
      </c>
      <c r="C5" s="12"/>
      <c r="D5" s="9" t="s">
        <v>33</v>
      </c>
      <c r="E5" s="10"/>
      <c r="F5" s="11" t="s">
        <v>32</v>
      </c>
      <c r="G5" s="12"/>
      <c r="H5" s="9" t="s">
        <v>33</v>
      </c>
      <c r="I5" s="10"/>
      <c r="J5" s="11" t="s">
        <v>32</v>
      </c>
      <c r="K5" s="12"/>
      <c r="L5" s="9" t="s">
        <v>33</v>
      </c>
      <c r="M5" s="10"/>
    </row>
    <row r="6" spans="1:13">
      <c r="A6" s="9"/>
      <c r="B6" s="13" t="s">
        <v>60</v>
      </c>
      <c r="C6" s="14" t="s">
        <v>61</v>
      </c>
      <c r="D6" s="15" t="s">
        <v>60</v>
      </c>
      <c r="E6" s="14" t="s">
        <v>61</v>
      </c>
      <c r="F6" s="13" t="s">
        <v>60</v>
      </c>
      <c r="G6" s="14" t="s">
        <v>61</v>
      </c>
      <c r="H6" s="13" t="s">
        <v>60</v>
      </c>
      <c r="I6" s="14" t="s">
        <v>61</v>
      </c>
      <c r="J6" s="13" t="s">
        <v>60</v>
      </c>
      <c r="K6" s="14" t="s">
        <v>61</v>
      </c>
      <c r="L6" s="13" t="s">
        <v>60</v>
      </c>
      <c r="M6" s="14" t="s">
        <v>61</v>
      </c>
    </row>
    <row r="7" spans="1:13">
      <c r="A7" s="9"/>
      <c r="B7" s="13"/>
      <c r="C7" s="16" t="s">
        <v>62</v>
      </c>
      <c r="D7" s="17"/>
      <c r="E7" s="16" t="s">
        <v>62</v>
      </c>
      <c r="F7" s="13"/>
      <c r="G7" s="16" t="s">
        <v>62</v>
      </c>
      <c r="H7" s="13"/>
      <c r="I7" s="16" t="s">
        <v>62</v>
      </c>
      <c r="J7" s="13"/>
      <c r="K7" s="16" t="s">
        <v>62</v>
      </c>
      <c r="L7" s="13"/>
      <c r="M7" s="16" t="s">
        <v>62</v>
      </c>
    </row>
    <row r="8" spans="1:13">
      <c r="A8" s="9" t="s">
        <v>63</v>
      </c>
      <c r="B8" s="18">
        <v>31147.6864</v>
      </c>
      <c r="C8" s="18">
        <f>(B8-[2]与19年同期销量比较!B7)/[2]与19年同期销量比较!B7*100</f>
        <v>-1.76610105388992</v>
      </c>
      <c r="D8" s="18">
        <v>136108.871</v>
      </c>
      <c r="E8" s="18">
        <f>(D8-[2]与19年同期销量比较!D7)/[2]与19年同期销量比较!D7*100</f>
        <v>-48.0926971087984</v>
      </c>
      <c r="F8" s="18">
        <v>66572.4583</v>
      </c>
      <c r="G8" s="18">
        <f>(F8-[2]与19年同期销量比较!F7)/[2]与19年同期销量比较!F7*100</f>
        <v>7.58252363249635</v>
      </c>
      <c r="H8" s="18">
        <v>272170.3299</v>
      </c>
      <c r="I8" s="18">
        <f>(H8-[2]与19年同期销量比较!H7)/[2]与19年同期销量比较!H7*100</f>
        <v>-43.9999449411303</v>
      </c>
      <c r="J8" s="18">
        <f t="shared" ref="J8:J39" si="0">B8+F8</f>
        <v>97720.1447</v>
      </c>
      <c r="K8" s="18">
        <f>(J8-[2]与19年同期销量比较!J7)/[2]与19年同期销量比较!J7*100</f>
        <v>4.41520482301794</v>
      </c>
      <c r="L8" s="18">
        <f t="shared" ref="L8:L39" si="1">D8+H8</f>
        <v>408279.2009</v>
      </c>
      <c r="M8" s="18">
        <f>(L8-[2]与19年同期销量比较!L7)/[2]与19年同期销量比较!L7*100</f>
        <v>-45.4342331310498</v>
      </c>
    </row>
    <row r="9" spans="1:13">
      <c r="A9" s="9" t="s">
        <v>64</v>
      </c>
      <c r="B9" s="18">
        <v>24296.6412</v>
      </c>
      <c r="C9" s="18">
        <f>(B9-[2]与19年同期销量比较!B8)/[2]与19年同期销量比较!B8*100</f>
        <v>-7.15260397110863</v>
      </c>
      <c r="D9" s="18">
        <v>151129.234185</v>
      </c>
      <c r="E9" s="18">
        <f>(D9-[2]与19年同期销量比较!D8)/[2]与19年同期销量比较!D8*100</f>
        <v>-32.3327041530555</v>
      </c>
      <c r="F9" s="18">
        <v>33548.1763</v>
      </c>
      <c r="G9" s="18">
        <f>(F9-[2]与19年同期销量比较!F8)/[2]与19年同期销量比较!F8*100</f>
        <v>23.803484250444</v>
      </c>
      <c r="H9" s="18">
        <v>158191.6229</v>
      </c>
      <c r="I9" s="18">
        <f>(H9-[2]与19年同期销量比较!H8)/[2]与19年同期销量比较!H8*100</f>
        <v>-26.918400520914</v>
      </c>
      <c r="J9" s="18">
        <f t="shared" si="0"/>
        <v>57844.8175</v>
      </c>
      <c r="K9" s="18">
        <f>(J9-[2]与19年同期销量比较!J8)/[2]与19年同期销量比较!J8*100</f>
        <v>8.59555197857081</v>
      </c>
      <c r="L9" s="18">
        <f t="shared" si="1"/>
        <v>309320.857085</v>
      </c>
      <c r="M9" s="18">
        <f>(L9-[2]与19年同期销量比较!L8)/[2]与19年同期销量比较!L8*100</f>
        <v>-29.6679183137837</v>
      </c>
    </row>
    <row r="10" spans="1:13">
      <c r="A10" s="9" t="s">
        <v>65</v>
      </c>
      <c r="B10" s="18">
        <v>32601.8215</v>
      </c>
      <c r="C10" s="18">
        <f>(B10-[2]与19年同期销量比较!B9)/[2]与19年同期销量比较!B9*100</f>
        <v>-26.0684062281916</v>
      </c>
      <c r="D10" s="18">
        <v>233388.775862</v>
      </c>
      <c r="E10" s="18">
        <f>(D10-[2]与19年同期销量比较!D9)/[2]与19年同期销量比较!D9*100</f>
        <v>-35.3934794921929</v>
      </c>
      <c r="F10" s="18">
        <v>103154.2587</v>
      </c>
      <c r="G10" s="18">
        <f>(F10-[2]与19年同期销量比较!F9)/[2]与19年同期销量比较!F9*100</f>
        <v>21.5901751999537</v>
      </c>
      <c r="H10" s="18">
        <v>544688.0566</v>
      </c>
      <c r="I10" s="18">
        <f>(H10-[2]与19年同期销量比较!H9)/[2]与19年同期销量比较!H9*100</f>
        <v>-17.3271643517216</v>
      </c>
      <c r="J10" s="18">
        <f t="shared" si="0"/>
        <v>135756.0802</v>
      </c>
      <c r="K10" s="18">
        <f>(J10-[2]与19年同期销量比较!J9)/[2]与19年同期销量比较!J9*100</f>
        <v>5.29037468150087</v>
      </c>
      <c r="L10" s="18">
        <f t="shared" si="1"/>
        <v>778076.832462</v>
      </c>
      <c r="M10" s="18">
        <f>(L10-[2]与19年同期销量比较!L9)/[2]与19年同期销量比较!L9*100</f>
        <v>-23.7249979385753</v>
      </c>
    </row>
    <row r="11" spans="1:13">
      <c r="A11" s="9" t="s">
        <v>66</v>
      </c>
      <c r="B11" s="18">
        <v>28305.8659</v>
      </c>
      <c r="C11" s="18">
        <f>(B11-[2]与19年同期销量比较!B10)/[2]与19年同期销量比较!B10*100</f>
        <v>4.82378296268884</v>
      </c>
      <c r="D11" s="18">
        <v>174712.044912</v>
      </c>
      <c r="E11" s="18">
        <f>(D11-[2]与19年同期销量比较!D10)/[2]与19年同期销量比较!D10*100</f>
        <v>-20.7257885777625</v>
      </c>
      <c r="F11" s="18">
        <v>28579.3118</v>
      </c>
      <c r="G11" s="18">
        <f>(F11-[2]与19年同期销量比较!F10)/[2]与19年同期销量比较!F10*100</f>
        <v>17.6244094422046</v>
      </c>
      <c r="H11" s="18">
        <v>128069.6953</v>
      </c>
      <c r="I11" s="18">
        <f>(H11-[2]与19年同期销量比较!H10)/[2]与19年同期销量比较!H10*100</f>
        <v>-36.2151867767212</v>
      </c>
      <c r="J11" s="18">
        <f t="shared" si="0"/>
        <v>56885.1777</v>
      </c>
      <c r="K11" s="18">
        <f>(J11-[2]与19年同期销量比较!J10)/[2]与19年同期销量比较!J10*100</f>
        <v>10.8864674131144</v>
      </c>
      <c r="L11" s="18">
        <f t="shared" si="1"/>
        <v>302781.740212</v>
      </c>
      <c r="M11" s="18">
        <f>(L11-[2]与19年同期销量比较!L10)/[2]与19年同期销量比较!L10*100</f>
        <v>-28.1099739869158</v>
      </c>
    </row>
    <row r="12" spans="1:13">
      <c r="A12" s="9" t="s">
        <v>67</v>
      </c>
      <c r="B12" s="18">
        <v>25743.7152</v>
      </c>
      <c r="C12" s="18">
        <f>(B12-[2]与19年同期销量比较!B11)/[2]与19年同期销量比较!B11*100</f>
        <v>-15.6398272315954</v>
      </c>
      <c r="D12" s="18">
        <v>185877.259822</v>
      </c>
      <c r="E12" s="18">
        <f>(D12-[2]与19年同期销量比较!D11)/[2]与19年同期销量比较!D11*100</f>
        <v>-36.3995947341471</v>
      </c>
      <c r="F12" s="18">
        <v>50622.1544</v>
      </c>
      <c r="G12" s="18">
        <f>(F12-[2]与19年同期销量比较!F11)/[2]与19年同期销量比较!F11*100</f>
        <v>4.11546174101845</v>
      </c>
      <c r="H12" s="18">
        <v>262244.6873</v>
      </c>
      <c r="I12" s="18">
        <f>(H12-[2]与19年同期销量比较!H11)/[2]与19年同期销量比较!H11*100</f>
        <v>-33.6434169902759</v>
      </c>
      <c r="J12" s="18">
        <f t="shared" si="0"/>
        <v>76365.8696</v>
      </c>
      <c r="K12" s="18">
        <f>(J12-[2]与19年同期销量比较!J11)/[2]与19年同期销量比较!J11*100</f>
        <v>-3.50242069209573</v>
      </c>
      <c r="L12" s="18">
        <f t="shared" si="1"/>
        <v>448121.947122</v>
      </c>
      <c r="M12" s="18">
        <f>(L12-[2]与19年同期销量比较!L11)/[2]与19年同期销量比较!L11*100</f>
        <v>-34.8151377851068</v>
      </c>
    </row>
    <row r="13" spans="1:13">
      <c r="A13" s="9" t="s">
        <v>68</v>
      </c>
      <c r="B13" s="18">
        <v>53860.3208</v>
      </c>
      <c r="C13" s="18">
        <f>(B13-[2]与19年同期销量比较!B12)/[2]与19年同期销量比较!B12*100</f>
        <v>-19.5422881116395</v>
      </c>
      <c r="D13" s="18">
        <v>388417.212575</v>
      </c>
      <c r="E13" s="18">
        <f>(D13-[2]与19年同期销量比较!D12)/[2]与19年同期销量比较!D12*100</f>
        <v>-35.4932794578179</v>
      </c>
      <c r="F13" s="18">
        <v>39182.9593</v>
      </c>
      <c r="G13" s="18">
        <f>(F13-[2]与19年同期销量比较!F12)/[2]与19年同期销量比较!F12*100</f>
        <v>-13.8825810421458</v>
      </c>
      <c r="H13" s="18">
        <v>217731.6056</v>
      </c>
      <c r="I13" s="18">
        <f>(H13-[2]与19年同期销量比较!H12)/[2]与19年同期销量比较!H12*100</f>
        <v>-44.9121052947674</v>
      </c>
      <c r="J13" s="18">
        <f t="shared" si="0"/>
        <v>93043.2801</v>
      </c>
      <c r="K13" s="18">
        <f>(J13-[2]与19年同期销量比较!J12)/[2]与19年同期销量比较!J12*100</f>
        <v>-17.2520946058764</v>
      </c>
      <c r="L13" s="18">
        <f t="shared" si="1"/>
        <v>606148.818175</v>
      </c>
      <c r="M13" s="18">
        <f>(L13-[2]与19年同期销量比较!L12)/[2]与19年同期销量比较!L12*100</f>
        <v>-39.2257987674237</v>
      </c>
    </row>
    <row r="14" spans="1:13">
      <c r="A14" s="9" t="s">
        <v>69</v>
      </c>
      <c r="B14" s="18">
        <v>21052.3244</v>
      </c>
      <c r="C14" s="18">
        <f>(B14-[2]与19年同期销量比较!B13)/[2]与19年同期销量比较!B13*100</f>
        <v>5.98108652343755</v>
      </c>
      <c r="D14" s="18">
        <v>130494.504665</v>
      </c>
      <c r="E14" s="18">
        <f>(D14-[2]与19年同期销量比较!D13)/[2]与19年同期销量比较!D13*100</f>
        <v>-25.7992086029333</v>
      </c>
      <c r="F14" s="18">
        <v>39978.3814</v>
      </c>
      <c r="G14" s="18">
        <f>(F14-[2]与19年同期销量比较!F13)/[2]与19年同期销量比较!F13*100</f>
        <v>35.3631382549533</v>
      </c>
      <c r="H14" s="18">
        <v>206500.3312</v>
      </c>
      <c r="I14" s="18">
        <f>(H14-[2]与19年同期销量比较!H13)/[2]与19年同期销量比较!H13*100</f>
        <v>-18.2797221950483</v>
      </c>
      <c r="J14" s="18">
        <f t="shared" si="0"/>
        <v>61030.7058</v>
      </c>
      <c r="K14" s="18">
        <f>(J14-[2]与19年同期销量比较!J13)/[2]与19年同期销量比较!J13*100</f>
        <v>23.5479422924105</v>
      </c>
      <c r="L14" s="18">
        <f t="shared" si="1"/>
        <v>336994.835865</v>
      </c>
      <c r="M14" s="18">
        <f>(L14-[2]与19年同期销量比较!L13)/[2]与19年同期销量比较!L13*100</f>
        <v>-21.3654801555218</v>
      </c>
    </row>
    <row r="15" spans="1:13">
      <c r="A15" s="9" t="s">
        <v>70</v>
      </c>
      <c r="B15" s="18">
        <v>27426.2926</v>
      </c>
      <c r="C15" s="18">
        <f>(B15-[2]与19年同期销量比较!B14)/[2]与19年同期销量比较!B14*100</f>
        <v>-3.46007724764335</v>
      </c>
      <c r="D15" s="18">
        <v>165210.697929</v>
      </c>
      <c r="E15" s="18">
        <f>(D15-[2]与19年同期销量比较!D14)/[2]与19年同期销量比较!D14*100</f>
        <v>-36.5607507514847</v>
      </c>
      <c r="F15" s="18">
        <v>41957.7859</v>
      </c>
      <c r="G15" s="18">
        <f>(F15-[2]与19年同期销量比较!F14)/[2]与19年同期销量比较!F14*100</f>
        <v>0.592930237262531</v>
      </c>
      <c r="H15" s="18">
        <v>212266.7349</v>
      </c>
      <c r="I15" s="18">
        <f>(H15-[2]与19年同期销量比较!H14)/[2]与19年同期销量比较!H14*100</f>
        <v>-39.1915960423953</v>
      </c>
      <c r="J15" s="18">
        <f t="shared" si="0"/>
        <v>69384.0785</v>
      </c>
      <c r="K15" s="18">
        <f>(J15-[2]与19年同期销量比较!J14)/[2]与19年同期销量比较!J14*100</f>
        <v>-1.04916076357872</v>
      </c>
      <c r="L15" s="18">
        <f t="shared" si="1"/>
        <v>377477.432829</v>
      </c>
      <c r="M15" s="18">
        <f>(L15-[2]与19年同期销量比较!L14)/[2]与19年同期销量比较!L14*100</f>
        <v>-38.0675009475725</v>
      </c>
    </row>
    <row r="16" spans="1:13">
      <c r="A16" s="9" t="s">
        <v>71</v>
      </c>
      <c r="B16" s="18">
        <v>43718.174213</v>
      </c>
      <c r="C16" s="18">
        <f>(B16-[2]与19年同期销量比较!B15)/[2]与19年同期销量比较!B15*100</f>
        <v>16.7098528014748</v>
      </c>
      <c r="D16" s="18">
        <v>282683.28314</v>
      </c>
      <c r="E16" s="18">
        <f>(D16-[2]与19年同期销量比较!D15)/[2]与19年同期销量比较!D15*100</f>
        <v>-17.3379913673178</v>
      </c>
      <c r="F16" s="18">
        <v>41093.6428</v>
      </c>
      <c r="G16" s="18">
        <f>(F16-[2]与19年同期销量比较!F15)/[2]与19年同期销量比较!F15*100</f>
        <v>14.1723607827396</v>
      </c>
      <c r="H16" s="18">
        <v>215283.4562</v>
      </c>
      <c r="I16" s="18">
        <f>(H16-[2]与19年同期销量比较!H15)/[2]与19年同期销量比较!H15*100</f>
        <v>-23.2439617136175</v>
      </c>
      <c r="J16" s="18">
        <f t="shared" si="0"/>
        <v>84811.817013</v>
      </c>
      <c r="K16" s="18">
        <f>(J16-[2]与19年同期销量比较!J15)/[2]与19年同期销量比较!J15*100</f>
        <v>15.4664331468659</v>
      </c>
      <c r="L16" s="18">
        <f t="shared" si="1"/>
        <v>497966.73934</v>
      </c>
      <c r="M16" s="18">
        <f>(L16-[2]与19年同期销量比较!L15)/[2]与19年同期销量比较!L15*100</f>
        <v>-19.9992263233678</v>
      </c>
    </row>
    <row r="17" spans="1:13">
      <c r="A17" s="9" t="s">
        <v>72</v>
      </c>
      <c r="B17" s="18">
        <v>73472.751</v>
      </c>
      <c r="C17" s="18">
        <f>(B17-[2]与19年同期销量比较!B16)/[2]与19年同期销量比较!B16*100</f>
        <v>-16.9340721736389</v>
      </c>
      <c r="D17" s="18">
        <v>546426.238314</v>
      </c>
      <c r="E17" s="18">
        <f>(D17-[2]与19年同期销量比较!D16)/[2]与19年同期销量比较!D16*100</f>
        <v>-36.5389953896926</v>
      </c>
      <c r="F17" s="18">
        <v>225209.0278</v>
      </c>
      <c r="G17" s="18">
        <f>(F17-[2]与19年同期销量比较!F16)/[2]与19年同期销量比较!F16*100</f>
        <v>19.3990714910024</v>
      </c>
      <c r="H17" s="18">
        <v>1204638.4834</v>
      </c>
      <c r="I17" s="18">
        <f>(H17-[2]与19年同期销量比较!H16)/[2]与19年同期销量比较!H16*100</f>
        <v>-19.6974793027617</v>
      </c>
      <c r="J17" s="18">
        <f t="shared" si="0"/>
        <v>298681.7788</v>
      </c>
      <c r="K17" s="18">
        <f>(J17-[2]与19年同期销量比较!J16)/[2]与19年同期销量比较!J16*100</f>
        <v>7.80016485149134</v>
      </c>
      <c r="L17" s="18">
        <f t="shared" si="1"/>
        <v>1751064.721714</v>
      </c>
      <c r="M17" s="18">
        <f>(L17-[2]与19年同期销量比较!L16)/[2]与19年同期销量比较!L16*100</f>
        <v>-25.8390423892506</v>
      </c>
    </row>
    <row r="18" spans="1:13">
      <c r="A18" s="9" t="s">
        <v>73</v>
      </c>
      <c r="B18" s="18">
        <v>114372.1374</v>
      </c>
      <c r="C18" s="18">
        <f>(B18-[2]与19年同期销量比较!B17)/[2]与19年同期销量比较!B17*100</f>
        <v>0.265203146009619</v>
      </c>
      <c r="D18" s="18">
        <v>699031.677646</v>
      </c>
      <c r="E18" s="18">
        <f>(D18-[2]与19年同期销量比较!D17)/[2]与19年同期销量比较!D17*100</f>
        <v>-29.8217983776929</v>
      </c>
      <c r="F18" s="18">
        <v>144063.4643</v>
      </c>
      <c r="G18" s="18">
        <f>(F18-[2]与19年同期销量比较!F17)/[2]与19年同期销量比较!F17*100</f>
        <v>13.9148031432022</v>
      </c>
      <c r="H18" s="18">
        <v>742133.0435</v>
      </c>
      <c r="I18" s="18">
        <f>(H18-[2]与19年同期销量比较!H17)/[2]与19年同期销量比较!H17*100</f>
        <v>-28.0868930504994</v>
      </c>
      <c r="J18" s="18">
        <f t="shared" si="0"/>
        <v>258435.6017</v>
      </c>
      <c r="K18" s="18">
        <f>(J18-[2]与19年同期销量比较!J17)/[2]与19年同期销量比较!J17*100</f>
        <v>7.44172914527604</v>
      </c>
      <c r="L18" s="18">
        <f t="shared" si="1"/>
        <v>1441164.721146</v>
      </c>
      <c r="M18" s="18">
        <f>(L18-[2]与19年同期销量比较!L17)/[2]与19年同期销量比较!L17*100</f>
        <v>-28.9389883435885</v>
      </c>
    </row>
    <row r="19" spans="1:13">
      <c r="A19" s="9" t="s">
        <v>74</v>
      </c>
      <c r="B19" s="18">
        <v>38798.36</v>
      </c>
      <c r="C19" s="18">
        <f>(B19-[2]与19年同期销量比较!B18)/[2]与19年同期销量比较!B18*100</f>
        <v>-24.4242012675765</v>
      </c>
      <c r="D19" s="18">
        <v>274267.717849</v>
      </c>
      <c r="E19" s="18">
        <f>(D19-[2]与19年同期销量比较!D18)/[2]与19年同期销量比较!D18*100</f>
        <v>-42.1207886345111</v>
      </c>
      <c r="F19" s="18">
        <v>73917.1228</v>
      </c>
      <c r="G19" s="18">
        <f>(F19-[2]与19年同期销量比较!F18)/[2]与19年同期销量比较!F18*100</f>
        <v>8.78755206732664</v>
      </c>
      <c r="H19" s="18">
        <v>375524.1009</v>
      </c>
      <c r="I19" s="18">
        <f>(H19-[2]与19年同期销量比较!H18)/[2]与19年同期销量比较!H18*100</f>
        <v>-30.0773473229749</v>
      </c>
      <c r="J19" s="18">
        <f t="shared" si="0"/>
        <v>112715.4828</v>
      </c>
      <c r="K19" s="18">
        <f>(J19-[2]与19年同期销量比较!J18)/[2]与19年同期销量比较!J18*100</f>
        <v>-5.50608336663203</v>
      </c>
      <c r="L19" s="18">
        <f t="shared" si="1"/>
        <v>649791.818749</v>
      </c>
      <c r="M19" s="18">
        <f>(L19-[2]与19年同期销量比较!L18)/[2]与19年同期销量比较!L18*100</f>
        <v>-35.7226402143965</v>
      </c>
    </row>
    <row r="20" spans="1:13">
      <c r="A20" s="9" t="s">
        <v>75</v>
      </c>
      <c r="B20" s="18">
        <v>27677.6434</v>
      </c>
      <c r="C20" s="18">
        <f>(B20-[2]与19年同期销量比较!B19)/[2]与19年同期销量比较!B19*100</f>
        <v>-11.9213009195665</v>
      </c>
      <c r="D20" s="18">
        <v>187692.812924</v>
      </c>
      <c r="E20" s="18">
        <f>(D20-[2]与19年同期销量比较!D19)/[2]与19年同期销量比较!D19*100</f>
        <v>-34.270515393877</v>
      </c>
      <c r="F20" s="18">
        <v>95781.6926</v>
      </c>
      <c r="G20" s="18">
        <f>(F20-[2]与19年同期销量比较!F19)/[2]与19年同期销量比较!F19*100</f>
        <v>25.2011249026859</v>
      </c>
      <c r="H20" s="18">
        <v>512325.2869</v>
      </c>
      <c r="I20" s="18">
        <f>(H20-[2]与19年同期销量比较!H19)/[2]与19年同期销量比较!H19*100</f>
        <v>-13.1816857863028</v>
      </c>
      <c r="J20" s="18">
        <f t="shared" si="0"/>
        <v>123459.336</v>
      </c>
      <c r="K20" s="18">
        <f>(J20-[2]与19年同期销量比较!J19)/[2]与19年同期销量比较!J19*100</f>
        <v>14.3925515003928</v>
      </c>
      <c r="L20" s="18">
        <f t="shared" si="1"/>
        <v>700018.099824</v>
      </c>
      <c r="M20" s="18">
        <f>(L20-[2]与19年同期销量比较!L19)/[2]与19年同期销量比较!L19*100</f>
        <v>-20.058727835727</v>
      </c>
    </row>
    <row r="21" spans="1:13">
      <c r="A21" s="9" t="s">
        <v>76</v>
      </c>
      <c r="B21" s="18">
        <v>18561.5916</v>
      </c>
      <c r="C21" s="18">
        <f>(B21-[2]与19年同期销量比较!B20)/[2]与19年同期销量比较!B20*100</f>
        <v>-39.6161346540288</v>
      </c>
      <c r="D21" s="18">
        <v>158757.200574</v>
      </c>
      <c r="E21" s="18">
        <f>(D21-[2]与19年同期销量比较!D20)/[2]与19年同期销量比较!D20*100</f>
        <v>-35.8877742216044</v>
      </c>
      <c r="F21" s="18">
        <v>66127.8111</v>
      </c>
      <c r="G21" s="18">
        <f>(F21-[2]与19年同期销量比较!F20)/[2]与19年同期销量比较!F20*100</f>
        <v>11.9501449814216</v>
      </c>
      <c r="H21" s="18">
        <v>286697.212</v>
      </c>
      <c r="I21" s="18">
        <f>(H21-[2]与19年同期销量比较!H20)/[2]与19年同期销量比较!H20*100</f>
        <v>-33.6939324091095</v>
      </c>
      <c r="J21" s="18">
        <f t="shared" si="0"/>
        <v>84689.4027</v>
      </c>
      <c r="K21" s="18">
        <f>(J21-[2]与19年同期销量比较!J20)/[2]与19年同期销量比较!J20*100</f>
        <v>-5.69980993765754</v>
      </c>
      <c r="L21" s="18">
        <f t="shared" si="1"/>
        <v>445454.412574</v>
      </c>
      <c r="M21" s="18">
        <f>(L21-[2]与19年同期销量比较!L20)/[2]与19年同期销量比较!L20*100</f>
        <v>-34.4928160937144</v>
      </c>
    </row>
    <row r="22" spans="1:13">
      <c r="A22" s="9" t="s">
        <v>77</v>
      </c>
      <c r="B22" s="18">
        <v>82039.1581</v>
      </c>
      <c r="C22" s="18">
        <f>(B22-[2]与19年同期销量比较!B21)/[2]与19年同期销量比较!B21*100</f>
        <v>-21.7133921589288</v>
      </c>
      <c r="D22" s="18">
        <v>579304.83811</v>
      </c>
      <c r="E22" s="18">
        <f>(D22-[2]与19年同期销量比较!D21)/[2]与19年同期销量比较!D21*100</f>
        <v>-37.1338596279152</v>
      </c>
      <c r="F22" s="18">
        <v>168533.2351</v>
      </c>
      <c r="G22" s="18">
        <f>(F22-[2]与19年同期销量比较!F21)/[2]与19年同期销量比较!F21*100</f>
        <v>1.34139115319266</v>
      </c>
      <c r="H22" s="18">
        <v>863121.3827</v>
      </c>
      <c r="I22" s="18">
        <f>(H22-[2]与19年同期销量比较!H21)/[2]与19年同期销量比较!H21*100</f>
        <v>-35.096380633394</v>
      </c>
      <c r="J22" s="18">
        <f t="shared" si="0"/>
        <v>250572.3932</v>
      </c>
      <c r="K22" s="18">
        <f>(J22-[2]与19年同期销量比较!J21)/[2]与19年同期销量比较!J21*100</f>
        <v>-7.57054254858348</v>
      </c>
      <c r="L22" s="18">
        <f t="shared" si="1"/>
        <v>1442426.22081</v>
      </c>
      <c r="M22" s="18">
        <f>(L22-[2]与19年同期销量比较!L21)/[2]与19年同期销量比较!L21*100</f>
        <v>-35.9303351049971</v>
      </c>
    </row>
    <row r="23" spans="1:13">
      <c r="A23" s="9" t="s">
        <v>78</v>
      </c>
      <c r="B23" s="18">
        <v>34249.1518</v>
      </c>
      <c r="C23" s="18">
        <f>(B23-[2]与19年同期销量比较!B22)/[2]与19年同期销量比较!B22*100</f>
        <v>-31.3829471258382</v>
      </c>
      <c r="D23" s="18">
        <v>260627.264151</v>
      </c>
      <c r="E23" s="18">
        <f>(D23-[2]与19年同期销量比较!D22)/[2]与19年同期销量比较!D22*100</f>
        <v>-39.0887496602724</v>
      </c>
      <c r="F23" s="18">
        <v>147547.8842</v>
      </c>
      <c r="G23" s="18">
        <f>(F23-[2]与19年同期销量比较!F22)/[2]与19年同期销量比较!F22*100</f>
        <v>5.3455583883981</v>
      </c>
      <c r="H23" s="18">
        <v>739280.2393</v>
      </c>
      <c r="I23" s="18">
        <f>(H23-[2]与19年同期销量比较!H22)/[2]与19年同期销量比较!H22*100</f>
        <v>-31.987611321833</v>
      </c>
      <c r="J23" s="18">
        <f t="shared" si="0"/>
        <v>181797.036</v>
      </c>
      <c r="K23" s="18">
        <f>(J23-[2]与19年同期销量比较!J22)/[2]与19年同期销量比较!J22*100</f>
        <v>-4.30441508768639</v>
      </c>
      <c r="L23" s="18">
        <f t="shared" si="1"/>
        <v>999907.503451</v>
      </c>
      <c r="M23" s="18">
        <f>(L23-[2]与19年同期销量比较!L22)/[2]与19年同期销量比较!L22*100</f>
        <v>-33.9933671175578</v>
      </c>
    </row>
    <row r="24" spans="1:13">
      <c r="A24" s="9" t="s">
        <v>79</v>
      </c>
      <c r="B24" s="18">
        <v>47296.816</v>
      </c>
      <c r="C24" s="18">
        <f>(B24-[2]与19年同期销量比较!B23)/[2]与19年同期销量比较!B23*100</f>
        <v>-23.7501602910764</v>
      </c>
      <c r="D24" s="18">
        <v>330344.083977</v>
      </c>
      <c r="E24" s="18">
        <f>(D24-[2]与19年同期销量比较!D23)/[2]与19年同期销量比较!D23*100</f>
        <v>-38.7641693679717</v>
      </c>
      <c r="F24" s="18">
        <v>102606.0877</v>
      </c>
      <c r="G24" s="18">
        <f>(F24-[2]与19年同期销量比较!F23)/[2]与19年同期销量比较!F23*100</f>
        <v>4.29678054422443</v>
      </c>
      <c r="H24" s="18">
        <v>428131.6717</v>
      </c>
      <c r="I24" s="18">
        <f>(H24-[2]与19年同期销量比较!H23)/[2]与19年同期销量比较!H23*100</f>
        <v>-38.5150430240617</v>
      </c>
      <c r="J24" s="18">
        <f t="shared" si="0"/>
        <v>149902.9037</v>
      </c>
      <c r="K24" s="18">
        <f>(J24-[2]与19年同期销量比较!J23)/[2]与19年同期销量比较!J23*100</f>
        <v>-6.54881122389902</v>
      </c>
      <c r="L24" s="18">
        <f t="shared" si="1"/>
        <v>758475.755677</v>
      </c>
      <c r="M24" s="18">
        <f>(L24-[2]与19年同期销量比较!L23)/[2]与19年同期销量比较!L23*100</f>
        <v>-38.623795436646</v>
      </c>
    </row>
    <row r="25" spans="1:13">
      <c r="A25" s="9" t="s">
        <v>80</v>
      </c>
      <c r="B25" s="18">
        <v>43570.2008</v>
      </c>
      <c r="C25" s="18">
        <f>(B25-[2]与19年同期销量比较!B24)/[2]与19年同期销量比较!B24*100</f>
        <v>-14.7328667256369</v>
      </c>
      <c r="D25" s="18">
        <v>317446.737088</v>
      </c>
      <c r="E25" s="18">
        <f>(D25-[2]与19年同期销量比较!D24)/[2]与19年同期销量比较!D24*100</f>
        <v>-39.292114208213</v>
      </c>
      <c r="F25" s="18">
        <v>44591.7695</v>
      </c>
      <c r="G25" s="18">
        <f>(F25-[2]与19年同期销量比较!F24)/[2]与19年同期销量比较!F24*100</f>
        <v>-25.6120691425045</v>
      </c>
      <c r="H25" s="18">
        <v>200837.1163</v>
      </c>
      <c r="I25" s="18">
        <f>(H25-[2]与19年同期销量比较!H24)/[2]与19年同期销量比较!H24*100</f>
        <v>-51.1271330028801</v>
      </c>
      <c r="J25" s="18">
        <f t="shared" si="0"/>
        <v>88161.9703</v>
      </c>
      <c r="K25" s="18">
        <f>(J25-[2]与19年同期销量比较!J24)/[2]与19年同期销量比较!J24*100</f>
        <v>-20.60582150441</v>
      </c>
      <c r="L25" s="18">
        <f t="shared" si="1"/>
        <v>518283.853388</v>
      </c>
      <c r="M25" s="18">
        <f>(L25-[2]与19年同期销量比较!L24)/[2]与19年同期销量比较!L24*100</f>
        <v>-44.5000982814477</v>
      </c>
    </row>
    <row r="26" spans="1:13">
      <c r="A26" s="9" t="s">
        <v>81</v>
      </c>
      <c r="B26" s="18">
        <v>169622.5601</v>
      </c>
      <c r="C26" s="18">
        <f>(B26-[2]与19年同期销量比较!B25)/[2]与19年同期销量比较!B25*100</f>
        <v>12.3492468989752</v>
      </c>
      <c r="D26" s="18">
        <v>934165.428711</v>
      </c>
      <c r="E26" s="18">
        <f>(D26-[2]与19年同期销量比较!D25)/[2]与19年同期销量比较!D25*100</f>
        <v>-27.4303700892895</v>
      </c>
      <c r="F26" s="18">
        <v>186440.9434</v>
      </c>
      <c r="G26" s="18">
        <f>(F26-[2]与19年同期销量比较!F25)/[2]与19年同期销量比较!F25*100</f>
        <v>5.52183839972769</v>
      </c>
      <c r="H26" s="18">
        <v>881522.1912</v>
      </c>
      <c r="I26" s="18">
        <f>(H26-[2]与19年同期销量比较!H25)/[2]与19年同期销量比较!H25*100</f>
        <v>-32.8356097909351</v>
      </c>
      <c r="J26" s="18">
        <f t="shared" si="0"/>
        <v>356063.5035</v>
      </c>
      <c r="K26" s="18">
        <f>(J26-[2]与19年同期销量比较!J25)/[2]与19年同期销量比较!J25*100</f>
        <v>8.66772042902685</v>
      </c>
      <c r="L26" s="18">
        <f t="shared" si="1"/>
        <v>1815687.619911</v>
      </c>
      <c r="M26" s="18">
        <f>(L26-[2]与19年同期销量比较!L25)/[2]与19年同期销量比较!L25*100</f>
        <v>-30.1592044613795</v>
      </c>
    </row>
    <row r="27" spans="1:13">
      <c r="A27" s="9" t="s">
        <v>82</v>
      </c>
      <c r="B27" s="18">
        <v>27917.0462</v>
      </c>
      <c r="C27" s="18">
        <f>(B27-[2]与19年同期销量比较!B26)/[2]与19年同期销量比较!B26*100</f>
        <v>-20.6171842883417</v>
      </c>
      <c r="D27" s="18">
        <v>206568.303122</v>
      </c>
      <c r="E27" s="18">
        <f>(D27-[2]与19年同期销量比较!D26)/[2]与19年同期销量比较!D26*100</f>
        <v>-28.9155762645426</v>
      </c>
      <c r="F27" s="18">
        <v>21541.8686</v>
      </c>
      <c r="G27" s="18">
        <f>(F27-[2]与19年同期销量比较!F26)/[2]与19年同期销量比较!F26*100</f>
        <v>2.4980578207718</v>
      </c>
      <c r="H27" s="18">
        <v>99175.6495</v>
      </c>
      <c r="I27" s="18">
        <f>(H27-[2]与19年同期销量比较!H26)/[2]与19年同期销量比较!H26*100</f>
        <v>-41.1914097855385</v>
      </c>
      <c r="J27" s="18">
        <f t="shared" si="0"/>
        <v>49458.9148</v>
      </c>
      <c r="K27" s="18">
        <f>(J27-[2]与19年同期销量比较!J26)/[2]与19年同期销量比较!J26*100</f>
        <v>-11.9704948617034</v>
      </c>
      <c r="L27" s="18">
        <f t="shared" si="1"/>
        <v>305743.952622</v>
      </c>
      <c r="M27" s="18">
        <f>(L27-[2]与19年同期销量比较!L26)/[2]与19年同期销量比较!L26*100</f>
        <v>-33.4235174914262</v>
      </c>
    </row>
    <row r="28" spans="1:13">
      <c r="A28" s="9" t="s">
        <v>83</v>
      </c>
      <c r="B28" s="18">
        <v>2812.334</v>
      </c>
      <c r="C28" s="18">
        <f>(B28-[2]与19年同期销量比较!B27)/[2]与19年同期销量比较!B27*100</f>
        <v>-55.3439022727698</v>
      </c>
      <c r="D28" s="18">
        <v>25203.526444</v>
      </c>
      <c r="E28" s="18">
        <f>(D28-[2]与19年同期销量比较!D27)/[2]与19年同期销量比较!D27*100</f>
        <v>-58.3814974188258</v>
      </c>
      <c r="F28" s="18">
        <v>5822.83643</v>
      </c>
      <c r="G28" s="18">
        <f>(F28-[2]与19年同期销量比较!F27)/[2]与19年同期销量比较!F27*100</f>
        <v>-5.99223155646905</v>
      </c>
      <c r="H28" s="18">
        <v>31913.04619</v>
      </c>
      <c r="I28" s="18">
        <f>(H28-[2]与19年同期销量比较!H27)/[2]与19年同期销量比较!H27*100</f>
        <v>-35.7243141738811</v>
      </c>
      <c r="J28" s="18">
        <f t="shared" si="0"/>
        <v>8635.17043</v>
      </c>
      <c r="K28" s="18">
        <f>(J28-[2]与19年同期销量比较!J27)/[2]与19年同期销量比较!J27*100</f>
        <v>-30.8730418728505</v>
      </c>
      <c r="L28" s="18">
        <f t="shared" si="1"/>
        <v>57116.572634</v>
      </c>
      <c r="M28" s="18">
        <f>(L28-[2]与19年同期销量比较!L27)/[2]与19年同期销量比较!L27*100</f>
        <v>-48.1741834656044</v>
      </c>
    </row>
    <row r="29" spans="1:13">
      <c r="A29" s="9" t="s">
        <v>84</v>
      </c>
      <c r="B29" s="18">
        <v>27053.9312</v>
      </c>
      <c r="C29" s="18">
        <f>(B29-[2]与19年同期销量比较!B28)/[2]与19年同期销量比较!B28*100</f>
        <v>-18.8957049396125</v>
      </c>
      <c r="D29" s="18">
        <v>197755.199274</v>
      </c>
      <c r="E29" s="18">
        <f>(D29-[2]与19年同期销量比较!D28)/[2]与19年同期销量比较!D28*100</f>
        <v>-32.3133140118276</v>
      </c>
      <c r="F29" s="18">
        <v>53824.081</v>
      </c>
      <c r="G29" s="18">
        <f>(F29-[2]与19年同期销量比较!F28)/[2]与19年同期销量比较!F28*100</f>
        <v>20.8890901248395</v>
      </c>
      <c r="H29" s="18">
        <v>209705.6922</v>
      </c>
      <c r="I29" s="18">
        <f>(H29-[2]与19年同期销量比较!H28)/[2]与19年同期销量比较!H28*100</f>
        <v>-42.4951356462495</v>
      </c>
      <c r="J29" s="18">
        <f t="shared" si="0"/>
        <v>80878.0122</v>
      </c>
      <c r="K29" s="18">
        <f>(J29-[2]与19年同期销量比较!J28)/[2]与19年同期销量比较!J28*100</f>
        <v>3.84887813810892</v>
      </c>
      <c r="L29" s="18">
        <f t="shared" si="1"/>
        <v>407460.891474</v>
      </c>
      <c r="M29" s="18">
        <f>(L29-[2]与19年同期销量比较!L28)/[2]与19年同期销量比较!L28*100</f>
        <v>-37.9662399459513</v>
      </c>
    </row>
    <row r="30" spans="1:13">
      <c r="A30" s="9" t="s">
        <v>85</v>
      </c>
      <c r="B30" s="18">
        <v>71479.8158</v>
      </c>
      <c r="C30" s="18">
        <f>(B30-[2]与19年同期销量比较!B29)/[2]与19年同期销量比较!B29*100</f>
        <v>-7.98559176024316</v>
      </c>
      <c r="D30" s="18">
        <v>491422.049821</v>
      </c>
      <c r="E30" s="18">
        <f>(D30-[2]与19年同期销量比较!D29)/[2]与19年同期销量比较!D29*100</f>
        <v>-25.4046062164895</v>
      </c>
      <c r="F30" s="18">
        <v>86074.4863</v>
      </c>
      <c r="G30" s="18">
        <f>(F30-[2]与19年同期销量比较!F29)/[2]与19年同期销量比较!F29*100</f>
        <v>14.3233175795946</v>
      </c>
      <c r="H30" s="18">
        <v>408831.0988</v>
      </c>
      <c r="I30" s="18">
        <f>(H30-[2]与19年同期销量比较!H29)/[2]与19年同期销量比较!H29*100</f>
        <v>-31.3160552041925</v>
      </c>
      <c r="J30" s="18">
        <f t="shared" si="0"/>
        <v>157554.3021</v>
      </c>
      <c r="K30" s="18">
        <f>(J30-[2]与19年同期销量比较!J29)/[2]与19年同期销量比较!J29*100</f>
        <v>2.99437992483908</v>
      </c>
      <c r="L30" s="18">
        <f t="shared" si="1"/>
        <v>900253.148621</v>
      </c>
      <c r="M30" s="18">
        <f>(L30-[2]与19年同期销量比较!L29)/[2]与19年同期销量比较!L29*100</f>
        <v>-28.2105478311412</v>
      </c>
    </row>
    <row r="31" spans="1:13">
      <c r="A31" s="9" t="s">
        <v>86</v>
      </c>
      <c r="B31" s="18">
        <v>18818.16</v>
      </c>
      <c r="C31" s="18">
        <f>(B31-[2]与19年同期销量比较!B30)/[2]与19年同期销量比较!B30*100</f>
        <v>2.06097023651403</v>
      </c>
      <c r="D31" s="18">
        <v>115041.4888</v>
      </c>
      <c r="E31" s="18">
        <f>(D31-[2]与19年同期销量比较!D30)/[2]与19年同期销量比较!D30*100</f>
        <v>-29.2129508510309</v>
      </c>
      <c r="F31" s="18">
        <v>50749.5827</v>
      </c>
      <c r="G31" s="18">
        <f>(F31-[2]与19年同期销量比较!F30)/[2]与19年同期销量比较!F30*100</f>
        <v>31.4693117366397</v>
      </c>
      <c r="H31" s="18">
        <v>247028.7334</v>
      </c>
      <c r="I31" s="18">
        <f>(H31-[2]与19年同期销量比较!H30)/[2]与19年同期销量比较!H30*100</f>
        <v>-19.6644830925654</v>
      </c>
      <c r="J31" s="18">
        <f t="shared" si="0"/>
        <v>69567.7427</v>
      </c>
      <c r="K31" s="18">
        <f>(J31-[2]与19年同期销量比较!J30)/[2]与19年同期销量比较!J30*100</f>
        <v>21.9630785473288</v>
      </c>
      <c r="L31" s="18">
        <f t="shared" si="1"/>
        <v>362070.2222</v>
      </c>
      <c r="M31" s="18">
        <f>(L31-[2]与19年同期销量比较!L30)/[2]与19年同期销量比较!L30*100</f>
        <v>-22.9660764389428</v>
      </c>
    </row>
    <row r="32" spans="1:13">
      <c r="A32" s="9" t="s">
        <v>87</v>
      </c>
      <c r="B32" s="18">
        <v>61545.3222</v>
      </c>
      <c r="C32" s="18">
        <f>(B32-[2]与19年同期销量比较!B31)/[2]与19年同期销量比较!B31*100</f>
        <v>-2.7024689216943</v>
      </c>
      <c r="D32" s="18">
        <v>392998.571567</v>
      </c>
      <c r="E32" s="18">
        <f>(D32-[2]与19年同期销量比较!D31)/[2]与19年同期销量比较!D31*100</f>
        <v>-23.0474549219977</v>
      </c>
      <c r="F32" s="18">
        <v>92923.5327</v>
      </c>
      <c r="G32" s="18">
        <f>(F32-[2]与19年同期销量比较!F31)/[2]与19年同期销量比较!F31*100</f>
        <v>28.1270061267599</v>
      </c>
      <c r="H32" s="18">
        <v>467917.5564</v>
      </c>
      <c r="I32" s="18">
        <f>(H32-[2]与19年同期销量比较!H31)/[2]与19年同期销量比较!H31*100</f>
        <v>-18.76404119609</v>
      </c>
      <c r="J32" s="18">
        <f t="shared" si="0"/>
        <v>154468.8549</v>
      </c>
      <c r="K32" s="18">
        <f>(J32-[2]与19年同期销量比较!J31)/[2]与19年同期销量比较!J31*100</f>
        <v>13.7646477689633</v>
      </c>
      <c r="L32" s="18">
        <f t="shared" si="1"/>
        <v>860916.127967</v>
      </c>
      <c r="M32" s="18">
        <f>(L32-[2]与19年同期销量比较!L31)/[2]与19年同期销量比较!L31*100</f>
        <v>-20.7770613002836</v>
      </c>
    </row>
    <row r="33" spans="1:13">
      <c r="A33" s="9" t="s">
        <v>88</v>
      </c>
      <c r="B33" s="18">
        <v>19125.534</v>
      </c>
      <c r="C33" s="18">
        <f>(B33-[2]与19年同期销量比较!B32)/[2]与19年同期销量比较!B32*100</f>
        <v>5.30468742592746</v>
      </c>
      <c r="D33" s="18">
        <v>111725.4256</v>
      </c>
      <c r="E33" s="18">
        <f>(D33-[2]与19年同期销量比较!D32)/[2]与19年同期销量比较!D32*100</f>
        <v>-2.48141890347021</v>
      </c>
      <c r="F33" s="18">
        <v>13733.0038</v>
      </c>
      <c r="G33" s="18">
        <f>(F33-[2]与19年同期销量比较!F32)/[2]与19年同期销量比较!F32*100</f>
        <v>34.9868604830927</v>
      </c>
      <c r="H33" s="18">
        <v>72959.9235</v>
      </c>
      <c r="I33" s="18">
        <f>(H33-[2]与19年同期销量比较!H32)/[2]与19年同期销量比较!H32*100</f>
        <v>28.0879505247553</v>
      </c>
      <c r="J33" s="18">
        <f t="shared" si="0"/>
        <v>32858.5378</v>
      </c>
      <c r="K33" s="18">
        <f>(J33-[2]与19年同期销量比较!J32)/[2]与19年同期销量比较!J32*100</f>
        <v>15.9617161649363</v>
      </c>
      <c r="L33" s="18">
        <f t="shared" si="1"/>
        <v>184685.3491</v>
      </c>
      <c r="M33" s="18">
        <f>(L33-[2]与19年同期销量比较!L32)/[2]与19年同期销量比较!L32*100</f>
        <v>7.66995076992393</v>
      </c>
    </row>
    <row r="34" spans="1:13">
      <c r="A34" s="9" t="s">
        <v>89</v>
      </c>
      <c r="B34" s="18">
        <v>81257.0736</v>
      </c>
      <c r="C34" s="18">
        <f>(B34-[2]与19年同期销量比较!B33)/[2]与19年同期销量比较!B33*100</f>
        <v>6.2220149567514</v>
      </c>
      <c r="D34" s="18">
        <v>505993.404603</v>
      </c>
      <c r="E34" s="18">
        <f>(D34-[2]与19年同期销量比较!D33)/[2]与19年同期销量比较!D33*100</f>
        <v>-19.0591024632577</v>
      </c>
      <c r="F34" s="18">
        <v>50947.3244</v>
      </c>
      <c r="G34" s="18">
        <f>(F34-[2]与19年同期销量比较!F33)/[2]与19年同期销量比较!F33*100</f>
        <v>11.6155379897771</v>
      </c>
      <c r="H34" s="18">
        <v>250266.8721</v>
      </c>
      <c r="I34" s="18">
        <f>(H34-[2]与19年同期销量比较!H33)/[2]与19年同期销量比较!H33*100</f>
        <v>-27.4555099056425</v>
      </c>
      <c r="J34" s="18">
        <f t="shared" si="0"/>
        <v>132204.398</v>
      </c>
      <c r="K34" s="18">
        <f>(J34-[2]与19年同期销量比较!J33)/[2]与19年同期销量比较!J33*100</f>
        <v>8.23760182497693</v>
      </c>
      <c r="L34" s="18">
        <f t="shared" si="1"/>
        <v>756260.276703</v>
      </c>
      <c r="M34" s="18">
        <f>(L34-[2]与19年同期销量比较!L33)/[2]与19年同期销量比较!L33*100</f>
        <v>-22.0449352692653</v>
      </c>
    </row>
    <row r="35" spans="1:13">
      <c r="A35" s="9" t="s">
        <v>90</v>
      </c>
      <c r="B35" s="18">
        <v>26150.3224</v>
      </c>
      <c r="C35" s="18">
        <f>(B35-[2]与19年同期销量比较!B34)/[2]与19年同期销量比较!B34*100</f>
        <v>-2.43246743056545</v>
      </c>
      <c r="D35" s="18">
        <v>157857.599797</v>
      </c>
      <c r="E35" s="18">
        <f>(D35-[2]与19年同期销量比较!D34)/[2]与19年同期销量比较!D34*100</f>
        <v>-31.2417479887143</v>
      </c>
      <c r="F35" s="18">
        <v>33667.8579</v>
      </c>
      <c r="G35" s="18">
        <f>(F35-[2]与19年同期销量比较!F34)/[2]与19年同期销量比较!F34*100</f>
        <v>20.3437379526851</v>
      </c>
      <c r="H35" s="18">
        <v>184350.8448</v>
      </c>
      <c r="I35" s="18">
        <f>(H35-[2]与19年同期销量比较!H34)/[2]与19年同期销量比较!H34*100</f>
        <v>-16.9118679803157</v>
      </c>
      <c r="J35" s="18">
        <f t="shared" si="0"/>
        <v>59818.1803</v>
      </c>
      <c r="K35" s="18">
        <f>(J35-[2]与19年同期销量比较!J34)/[2]与19年同期销量比较!J34*100</f>
        <v>9.19972884396909</v>
      </c>
      <c r="L35" s="18">
        <f t="shared" si="1"/>
        <v>342208.444597</v>
      </c>
      <c r="M35" s="18">
        <f>(L35-[2]与19年同期销量比较!L34)/[2]与19年同期销量比较!L34*100</f>
        <v>-24.199165273279</v>
      </c>
    </row>
    <row r="36" spans="1:13">
      <c r="A36" s="9" t="s">
        <v>91</v>
      </c>
      <c r="B36" s="18">
        <v>13987.1176</v>
      </c>
      <c r="C36" s="18">
        <f>(B36-[2]与19年同期销量比较!B35)/[2]与19年同期销量比较!B35*100</f>
        <v>15.9616327856847</v>
      </c>
      <c r="D36" s="18">
        <v>85792.09758</v>
      </c>
      <c r="E36" s="18">
        <f>(D36-[2]与19年同期销量比较!D35)/[2]与19年同期销量比较!D35*100</f>
        <v>-5.11099152733634</v>
      </c>
      <c r="F36" s="18">
        <v>8549.4239</v>
      </c>
      <c r="G36" s="18">
        <f>(F36-[2]与19年同期销量比较!F35)/[2]与19年同期销量比较!F35*100</f>
        <v>11.8237899837535</v>
      </c>
      <c r="H36" s="18">
        <v>43821.1269</v>
      </c>
      <c r="I36" s="18">
        <f>(H36-[2]与19年同期销量比较!H35)/[2]与19年同期销量比较!H35*100</f>
        <v>-18.5553271235579</v>
      </c>
      <c r="J36" s="18">
        <f t="shared" si="0"/>
        <v>22536.5415</v>
      </c>
      <c r="K36" s="18">
        <f>(J36-[2]与19年同期销量比较!J35)/[2]与19年同期销量比较!J35*100</f>
        <v>14.3563569309561</v>
      </c>
      <c r="L36" s="18">
        <f t="shared" si="1"/>
        <v>129613.22448</v>
      </c>
      <c r="M36" s="18">
        <f>(L36-[2]与19年同期销量比较!L35)/[2]与19年同期销量比较!L35*100</f>
        <v>-10.1268016267672</v>
      </c>
    </row>
    <row r="37" spans="1:13">
      <c r="A37" s="9" t="s">
        <v>92</v>
      </c>
      <c r="B37" s="18">
        <v>9615.6752</v>
      </c>
      <c r="C37" s="18">
        <f>(B37-[2]与19年同期销量比较!B36)/[2]与19年同期销量比较!B36*100</f>
        <v>4.13701324571458</v>
      </c>
      <c r="D37" s="18">
        <v>69034.49859</v>
      </c>
      <c r="E37" s="18">
        <f>(D37-[2]与19年同期销量比较!D36)/[2]与19年同期销量比较!D36*100</f>
        <v>-24.5721917062078</v>
      </c>
      <c r="F37" s="18">
        <v>14695.271</v>
      </c>
      <c r="G37" s="18">
        <f>(F37-[2]与19年同期销量比较!F36)/[2]与19年同期销量比较!F36*100</f>
        <v>23.6113754586795</v>
      </c>
      <c r="H37" s="18">
        <v>75143.0045</v>
      </c>
      <c r="I37" s="18">
        <f>(H37-[2]与19年同期销量比较!H36)/[2]与19年同期销量比较!H36*100</f>
        <v>-19.3766431341283</v>
      </c>
      <c r="J37" s="18">
        <f t="shared" si="0"/>
        <v>24310.9462</v>
      </c>
      <c r="K37" s="18">
        <f>(J37-[2]与19年同期销量比较!J36)/[2]与19年同期销量比较!J36*100</f>
        <v>15.097962784659</v>
      </c>
      <c r="L37" s="18">
        <f t="shared" si="1"/>
        <v>144177.50309</v>
      </c>
      <c r="M37" s="18">
        <f>(L37-[2]与19年同期销量比较!L36)/[2]与19年同期销量比较!L36*100</f>
        <v>-21.9508117211308</v>
      </c>
    </row>
    <row r="38" spans="1:13">
      <c r="A38" s="9" t="s">
        <v>93</v>
      </c>
      <c r="B38" s="18">
        <v>27450.5598</v>
      </c>
      <c r="C38" s="18">
        <f>(B38-[2]与19年同期销量比较!B37)/[2]与19年同期销量比较!B37*100</f>
        <v>-25.0094396028454</v>
      </c>
      <c r="D38" s="18">
        <v>301969.0302</v>
      </c>
      <c r="E38" s="18">
        <f>(D38-[2]与19年同期销量比较!D37)/[2]与19年同期销量比较!D37*100</f>
        <v>-2.98342910137954</v>
      </c>
      <c r="F38" s="18">
        <v>20819.7508</v>
      </c>
      <c r="G38" s="18">
        <f>(F38-[2]与19年同期销量比较!F37)/[2]与19年同期销量比较!F37*100</f>
        <v>-21.879074639434</v>
      </c>
      <c r="H38" s="18">
        <v>142864.6019</v>
      </c>
      <c r="I38" s="18">
        <f>(H38-[2]与19年同期销量比较!H37)/[2]与19年同期销量比较!H37*100</f>
        <v>-30.2159401347589</v>
      </c>
      <c r="J38" s="18">
        <f t="shared" si="0"/>
        <v>48270.3106</v>
      </c>
      <c r="K38" s="18">
        <f>(J38-[2]与19年同期销量比较!J37)/[2]与19年同期销量比较!J37*100</f>
        <v>-23.6905719174771</v>
      </c>
      <c r="L38" s="18">
        <f t="shared" si="1"/>
        <v>444833.6321</v>
      </c>
      <c r="M38" s="18">
        <f>(L38-[2]与19年同期销量比较!L37)/[2]与19年同期销量比较!L37*100</f>
        <v>-13.7884128271188</v>
      </c>
    </row>
    <row r="39" spans="1:13">
      <c r="A39" s="9" t="s">
        <v>94</v>
      </c>
      <c r="B39" s="18">
        <f t="shared" ref="B39:F39" si="2">SUM(B8:B38)</f>
        <v>1325026.104413</v>
      </c>
      <c r="C39" s="18">
        <f>(B39-[2]与19年同期销量比较!B38)/[2]与19年同期销量比较!B38*100</f>
        <v>-9.27969545053699</v>
      </c>
      <c r="D39" s="18">
        <f t="shared" si="2"/>
        <v>8797447.078832</v>
      </c>
      <c r="E39" s="18">
        <f>(D39-[2]与19年同期销量比较!D38)/[2]与19年同期销量比较!D38*100</f>
        <v>-30.9507284048501</v>
      </c>
      <c r="F39" s="18">
        <f t="shared" si="2"/>
        <v>2152857.18693</v>
      </c>
      <c r="G39" s="18">
        <f>(F39-[2]与19年同期销量比较!F38)/[2]与19年同期销量比较!F38*100</f>
        <v>10.5403413507797</v>
      </c>
      <c r="H39" s="18">
        <f>SUM(H8:H38)</f>
        <v>10685335.39799</v>
      </c>
      <c r="I39" s="18">
        <f>(H39-[2]与19年同期销量比较!H38)/[2]与19年同期销量比较!H38*100</f>
        <v>-29.7030501474419</v>
      </c>
      <c r="J39" s="18">
        <f t="shared" si="0"/>
        <v>3477883.291343</v>
      </c>
      <c r="K39" s="18">
        <f>(J39-[2]与19年同期销量比较!J38)/[2]与19年同期销量比较!J38*100</f>
        <v>2.04643940247499</v>
      </c>
      <c r="L39" s="18">
        <f t="shared" si="1"/>
        <v>19482782.476822</v>
      </c>
      <c r="M39" s="18">
        <f>(L39-[2]与19年同期销量比较!L38)/[2]与19年同期销量比较!L38*100</f>
        <v>-30.2719771379725</v>
      </c>
    </row>
  </sheetData>
  <mergeCells count="18">
    <mergeCell ref="A2:M2"/>
    <mergeCell ref="L3:M3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4:A7"/>
    <mergeCell ref="B6:B7"/>
    <mergeCell ref="D6:D7"/>
    <mergeCell ref="F6:F7"/>
    <mergeCell ref="H6:H7"/>
    <mergeCell ref="J6:J7"/>
    <mergeCell ref="L6:L7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分类型彩票销售情况</vt:lpstr>
      <vt:lpstr>各地区彩票销售情况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刘艺</cp:lastModifiedBy>
  <dcterms:created xsi:type="dcterms:W3CDTF">2006-09-13T11:21:00Z</dcterms:created>
  <dcterms:modified xsi:type="dcterms:W3CDTF">2020-09-22T08:57:23Z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