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 activeTab="1"/>
  </bookViews>
  <sheets>
    <sheet name="彩票销售情况表" sheetId="1" r:id="rId1"/>
    <sheet name="各类型彩票彩票销售情况表" sheetId="2" r:id="rId2"/>
    <sheet name="各地区彩票销售情况表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<sst xmlns="http://schemas.openxmlformats.org/spreadsheetml/2006/main" count="125" uniqueCount="94">
  <si>
    <t>附件1：</t>
  </si>
  <si>
    <r>
      <t>2020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  <charset val="0"/>
      </rPr>
      <t>5</t>
    </r>
    <r>
      <rPr>
        <sz val="16"/>
        <rFont val="黑体"/>
        <family val="3"/>
        <charset val="134"/>
      </rPr>
      <t>月全国彩票销售情况表</t>
    </r>
  </si>
  <si>
    <r>
      <t xml:space="preserve"> </t>
    </r>
    <r>
      <rPr>
        <sz val="10"/>
        <rFont val="宋体"/>
        <charset val="134"/>
      </rPr>
      <t>单位：亿元</t>
    </r>
  </si>
  <si>
    <r>
      <t>月</t>
    </r>
    <r>
      <rPr>
        <sz val="10"/>
        <rFont val="Times New Roman"/>
        <family val="1"/>
        <charset val="0"/>
      </rPr>
      <t xml:space="preserve">    </t>
    </r>
    <r>
      <rPr>
        <sz val="10"/>
        <rFont val="宋体"/>
        <charset val="134"/>
      </rPr>
      <t>份</t>
    </r>
  </si>
  <si>
    <t>福利彩票</t>
  </si>
  <si>
    <t xml:space="preserve">    体育彩票</t>
  </si>
  <si>
    <r>
      <t>合</t>
    </r>
    <r>
      <rPr>
        <sz val="10"/>
        <rFont val="Times New Roman"/>
        <family val="1"/>
        <charset val="0"/>
      </rPr>
      <t xml:space="preserve">    </t>
    </r>
    <r>
      <rPr>
        <sz val="10"/>
        <rFont val="宋体"/>
        <charset val="134"/>
      </rPr>
      <t>计</t>
    </r>
  </si>
  <si>
    <t>乐透数字型</t>
  </si>
  <si>
    <t>即开型</t>
  </si>
  <si>
    <t>视频型</t>
  </si>
  <si>
    <t>基诺型</t>
  </si>
  <si>
    <r>
      <t>小</t>
    </r>
    <r>
      <rPr>
        <sz val="10"/>
        <rFont val="Times New Roman"/>
        <family val="1"/>
        <charset val="0"/>
      </rPr>
      <t xml:space="preserve">    </t>
    </r>
    <r>
      <rPr>
        <sz val="10"/>
        <rFont val="宋体"/>
        <charset val="134"/>
      </rPr>
      <t>计</t>
    </r>
  </si>
  <si>
    <t>1至本月累计</t>
  </si>
  <si>
    <t>竞猜型</t>
  </si>
  <si>
    <r>
      <t xml:space="preserve">1    </t>
    </r>
    <r>
      <rPr>
        <sz val="10"/>
        <rFont val="宋体"/>
        <charset val="134"/>
      </rPr>
      <t>月</t>
    </r>
  </si>
  <si>
    <r>
      <t xml:space="preserve">2     </t>
    </r>
    <r>
      <rPr>
        <sz val="10"/>
        <rFont val="宋体"/>
        <charset val="134"/>
      </rPr>
      <t>月</t>
    </r>
  </si>
  <si>
    <r>
      <t xml:space="preserve">3     </t>
    </r>
    <r>
      <rPr>
        <sz val="10"/>
        <rFont val="宋体"/>
        <charset val="134"/>
      </rPr>
      <t>月</t>
    </r>
  </si>
  <si>
    <r>
      <t xml:space="preserve">4    </t>
    </r>
    <r>
      <rPr>
        <sz val="10"/>
        <rFont val="宋体"/>
        <charset val="134"/>
      </rPr>
      <t>月</t>
    </r>
  </si>
  <si>
    <r>
      <t xml:space="preserve">5    </t>
    </r>
    <r>
      <rPr>
        <sz val="10"/>
        <rFont val="宋体"/>
        <charset val="134"/>
      </rPr>
      <t>月</t>
    </r>
  </si>
  <si>
    <r>
      <t xml:space="preserve">6    </t>
    </r>
    <r>
      <rPr>
        <sz val="10"/>
        <rFont val="宋体"/>
        <charset val="134"/>
      </rPr>
      <t>月</t>
    </r>
  </si>
  <si>
    <r>
      <t xml:space="preserve">7    </t>
    </r>
    <r>
      <rPr>
        <sz val="10"/>
        <rFont val="宋体"/>
        <charset val="134"/>
      </rPr>
      <t>月</t>
    </r>
  </si>
  <si>
    <r>
      <t xml:space="preserve">8    </t>
    </r>
    <r>
      <rPr>
        <sz val="10"/>
        <rFont val="宋体"/>
        <charset val="134"/>
      </rPr>
      <t>月</t>
    </r>
  </si>
  <si>
    <r>
      <t xml:space="preserve">9    </t>
    </r>
    <r>
      <rPr>
        <sz val="10"/>
        <rFont val="宋体"/>
        <charset val="134"/>
      </rPr>
      <t>月</t>
    </r>
  </si>
  <si>
    <r>
      <t xml:space="preserve">10    </t>
    </r>
    <r>
      <rPr>
        <sz val="10"/>
        <rFont val="宋体"/>
        <charset val="134"/>
      </rPr>
      <t>月</t>
    </r>
  </si>
  <si>
    <r>
      <t xml:space="preserve">11    </t>
    </r>
    <r>
      <rPr>
        <sz val="10"/>
        <rFont val="宋体"/>
        <charset val="134"/>
      </rPr>
      <t>月</t>
    </r>
  </si>
  <si>
    <r>
      <t xml:space="preserve">12    </t>
    </r>
    <r>
      <rPr>
        <sz val="10"/>
        <rFont val="宋体"/>
        <charset val="134"/>
      </rPr>
      <t>月</t>
    </r>
  </si>
  <si>
    <r>
      <t>总</t>
    </r>
    <r>
      <rPr>
        <sz val="10"/>
        <rFont val="Times New Roman"/>
        <family val="1"/>
        <charset val="0"/>
      </rPr>
      <t xml:space="preserve">    </t>
    </r>
    <r>
      <rPr>
        <sz val="10"/>
        <rFont val="宋体"/>
        <charset val="134"/>
      </rPr>
      <t>计</t>
    </r>
  </si>
  <si>
    <t>-</t>
  </si>
  <si>
    <t>附件2：</t>
  </si>
  <si>
    <r>
      <t xml:space="preserve">  2020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  <charset val="0"/>
      </rPr>
      <t>5</t>
    </r>
    <r>
      <rPr>
        <sz val="16"/>
        <rFont val="黑体"/>
        <family val="3"/>
        <charset val="134"/>
      </rPr>
      <t>月全国各类型彩票销售情况表</t>
    </r>
  </si>
  <si>
    <t xml:space="preserve"> 单位：亿元</t>
  </si>
  <si>
    <t>类型</t>
  </si>
  <si>
    <t>本月</t>
  </si>
  <si>
    <t>本年累计</t>
  </si>
  <si>
    <t>本年销售额</t>
  </si>
  <si>
    <t>上年销售额</t>
  </si>
  <si>
    <t>同比增长(%)</t>
  </si>
  <si>
    <r>
      <t xml:space="preserve">    </t>
    </r>
    <r>
      <rPr>
        <b/>
        <sz val="10"/>
        <rFont val="宋体"/>
        <charset val="134"/>
      </rPr>
      <t>一、福利彩票</t>
    </r>
  </si>
  <si>
    <t xml:space="preserve">    （一）乐透数字型</t>
  </si>
  <si>
    <t xml:space="preserve">    （二）即开型</t>
  </si>
  <si>
    <t xml:space="preserve">    （三）视频型</t>
  </si>
  <si>
    <t xml:space="preserve">    （四）基诺型</t>
  </si>
  <si>
    <r>
      <t xml:space="preserve">    </t>
    </r>
    <r>
      <rPr>
        <b/>
        <sz val="10"/>
        <rFont val="宋体"/>
        <charset val="134"/>
      </rPr>
      <t>二、体育彩票</t>
    </r>
  </si>
  <si>
    <r>
      <t xml:space="preserve">         </t>
    </r>
    <r>
      <rPr>
        <sz val="10"/>
        <rFont val="宋体"/>
        <charset val="134"/>
      </rPr>
      <t>（一）乐透数字型</t>
    </r>
  </si>
  <si>
    <r>
      <t xml:space="preserve">         </t>
    </r>
    <r>
      <rPr>
        <sz val="10"/>
        <rFont val="宋体"/>
        <charset val="134"/>
      </rPr>
      <t>（二）竞猜型</t>
    </r>
  </si>
  <si>
    <r>
      <t xml:space="preserve">         </t>
    </r>
    <r>
      <rPr>
        <sz val="10"/>
        <rFont val="宋体"/>
        <charset val="134"/>
      </rPr>
      <t>（三）即开型</t>
    </r>
  </si>
  <si>
    <r>
      <t xml:space="preserve">         </t>
    </r>
    <r>
      <rPr>
        <sz val="10"/>
        <rFont val="宋体"/>
        <charset val="134"/>
      </rPr>
      <t>（四）视频型</t>
    </r>
  </si>
  <si>
    <r>
      <t xml:space="preserve">    </t>
    </r>
    <r>
      <rPr>
        <b/>
        <sz val="10"/>
        <rFont val="宋体"/>
        <charset val="134"/>
      </rPr>
      <t>三、合计</t>
    </r>
  </si>
  <si>
    <r>
      <t xml:space="preserve">          </t>
    </r>
    <r>
      <rPr>
        <sz val="10"/>
        <rFont val="宋体"/>
        <charset val="134"/>
      </rPr>
      <t>（一）乐透数字型</t>
    </r>
  </si>
  <si>
    <r>
      <t xml:space="preserve">          </t>
    </r>
    <r>
      <rPr>
        <sz val="10"/>
        <rFont val="宋体"/>
        <charset val="134"/>
      </rPr>
      <t>（二）竞猜型</t>
    </r>
  </si>
  <si>
    <r>
      <t xml:space="preserve">          </t>
    </r>
    <r>
      <rPr>
        <sz val="10"/>
        <rFont val="宋体"/>
        <charset val="134"/>
      </rPr>
      <t>（三）即开型</t>
    </r>
  </si>
  <si>
    <r>
      <t xml:space="preserve">          </t>
    </r>
    <r>
      <rPr>
        <sz val="10"/>
        <rFont val="宋体"/>
        <charset val="134"/>
      </rPr>
      <t>（四）视频型</t>
    </r>
  </si>
  <si>
    <r>
      <t xml:space="preserve">          </t>
    </r>
    <r>
      <rPr>
        <sz val="10"/>
        <rFont val="宋体"/>
        <charset val="134"/>
      </rPr>
      <t>（五）基诺型</t>
    </r>
  </si>
  <si>
    <r>
      <rPr>
        <sz val="12"/>
        <rFont val="宋体"/>
        <charset val="134"/>
      </rPr>
      <t>附件</t>
    </r>
    <r>
      <rPr>
        <sz val="12"/>
        <rFont val="Times New Roman"/>
        <family val="1"/>
        <charset val="0"/>
      </rPr>
      <t>3</t>
    </r>
  </si>
  <si>
    <t xml:space="preserve">      2020年5月全国各地区彩票销售情况表</t>
  </si>
  <si>
    <t>单位：万元</t>
  </si>
  <si>
    <t>地区</t>
  </si>
  <si>
    <t>体育彩票</t>
  </si>
  <si>
    <t>销售合计</t>
  </si>
  <si>
    <t>销售额</t>
  </si>
  <si>
    <t>比上年同</t>
  </si>
  <si>
    <t>期增长%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</si>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</si>
</sst>
</file>

<file path=xl/styles.xml><?xml version="1.0" encoding="utf-8"?>
<styleSheet xmlns="http://schemas.openxmlformats.org/spreadsheetml/2006/main">
  <numFmts count="9"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  <numFmt numFmtId="178" formatCode="0.0000_);[Red]\(0.0000\)"/>
    <numFmt numFmtId="179" formatCode="0.0%"/>
    <numFmt numFmtId="180" formatCode="0.0000"/>
  </numFmts>
  <fonts count="34">
    <font>
      <sz val="11"/>
      <color theme="1"/>
      <name val="宋体"/>
      <charset val="134"/>
      <scheme val="minor"/>
    </font>
    <font>
      <sz val="12"/>
      <name val="Times New Roman"/>
      <family val="1"/>
      <charset val="0"/>
    </font>
    <font>
      <sz val="14"/>
      <name val="Times New Roman"/>
      <family val="1"/>
      <charset val="0"/>
    </font>
    <font>
      <sz val="14"/>
      <name val="黑体"/>
      <family val="3"/>
      <charset val="134"/>
    </font>
    <font>
      <sz val="11"/>
      <name val="Times New Roman"/>
      <family val="1"/>
      <charset val="0"/>
    </font>
    <font>
      <sz val="10"/>
      <name val="宋体"/>
      <charset val="134"/>
    </font>
    <font>
      <sz val="10"/>
      <name val="Times New Roman"/>
      <family val="1"/>
      <charset val="0"/>
    </font>
    <font>
      <sz val="11"/>
      <name val="仿宋_GB2312"/>
      <family val="3"/>
      <charset val="134"/>
    </font>
    <font>
      <sz val="12"/>
      <name val="宋体"/>
      <charset val="134"/>
    </font>
    <font>
      <sz val="16"/>
      <name val="Times New Roman"/>
      <family val="1"/>
      <charset val="0"/>
    </font>
    <font>
      <sz val="10"/>
      <name val="黑体"/>
      <family val="3"/>
      <charset val="134"/>
    </font>
    <font>
      <b/>
      <sz val="10"/>
      <name val="Times New Roman"/>
      <family val="1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name val="黑体"/>
      <family val="3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1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5" borderId="12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31" fillId="14" borderId="15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177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77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0" fontId="10" fillId="0" borderId="6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180" fontId="5" fillId="0" borderId="1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算"/>
      <sheetName val="与19年同期销量比较"/>
    </sheetNames>
    <sheetDataSet>
      <sheetData sheetId="0"/>
      <sheetData sheetId="1">
        <row r="7">
          <cell r="B7">
            <v>33919.029</v>
          </cell>
        </row>
        <row r="7">
          <cell r="D7">
            <v>166953.0962</v>
          </cell>
        </row>
        <row r="7">
          <cell r="F7">
            <v>66736.7336</v>
          </cell>
        </row>
        <row r="7">
          <cell r="H7">
            <v>304027.757</v>
          </cell>
        </row>
        <row r="7">
          <cell r="J7">
            <v>100655.7626</v>
          </cell>
        </row>
        <row r="7">
          <cell r="L7">
            <v>470980.8532</v>
          </cell>
        </row>
        <row r="8">
          <cell r="B8">
            <v>30079.148719</v>
          </cell>
        </row>
        <row r="8">
          <cell r="D8">
            <v>143498.271614</v>
          </cell>
        </row>
        <row r="8">
          <cell r="F8">
            <v>28250.6506</v>
          </cell>
        </row>
        <row r="8">
          <cell r="H8">
            <v>138060.3126</v>
          </cell>
        </row>
        <row r="8">
          <cell r="J8">
            <v>58329.799319</v>
          </cell>
        </row>
        <row r="8">
          <cell r="L8">
            <v>281558.584214</v>
          </cell>
        </row>
        <row r="9">
          <cell r="B9">
            <v>45464.480489</v>
          </cell>
        </row>
        <row r="9">
          <cell r="D9">
            <v>228705.979673</v>
          </cell>
        </row>
        <row r="9">
          <cell r="F9">
            <v>81550.1589</v>
          </cell>
        </row>
        <row r="9">
          <cell r="H9">
            <v>417034.9222</v>
          </cell>
        </row>
        <row r="9">
          <cell r="J9">
            <v>127014.639389</v>
          </cell>
        </row>
        <row r="9">
          <cell r="L9">
            <v>645740.901873</v>
          </cell>
        </row>
        <row r="10">
          <cell r="B10">
            <v>28969.144074</v>
          </cell>
        </row>
        <row r="10">
          <cell r="D10">
            <v>141024.413752</v>
          </cell>
        </row>
        <row r="10">
          <cell r="F10">
            <v>26321.0414</v>
          </cell>
        </row>
        <row r="10">
          <cell r="H10">
            <v>131771.2461</v>
          </cell>
        </row>
        <row r="10">
          <cell r="J10">
            <v>55290.185474</v>
          </cell>
        </row>
        <row r="10">
          <cell r="L10">
            <v>272795.659852</v>
          </cell>
        </row>
        <row r="11">
          <cell r="B11">
            <v>33232.282447</v>
          </cell>
        </row>
        <row r="11">
          <cell r="D11">
            <v>198522.228509</v>
          </cell>
        </row>
        <row r="11">
          <cell r="F11">
            <v>54991.0815</v>
          </cell>
        </row>
        <row r="11">
          <cell r="H11">
            <v>250018.2313</v>
          </cell>
        </row>
        <row r="11">
          <cell r="J11">
            <v>88223.363947</v>
          </cell>
        </row>
        <row r="11">
          <cell r="L11">
            <v>448540.459809</v>
          </cell>
        </row>
        <row r="12">
          <cell r="B12">
            <v>75569.026031</v>
          </cell>
        </row>
        <row r="12">
          <cell r="D12">
            <v>390957.309855</v>
          </cell>
        </row>
        <row r="12">
          <cell r="F12">
            <v>54651.3412</v>
          </cell>
        </row>
        <row r="12">
          <cell r="H12">
            <v>265091.8482</v>
          </cell>
        </row>
        <row r="12">
          <cell r="J12">
            <v>130220.367231</v>
          </cell>
        </row>
        <row r="12">
          <cell r="L12">
            <v>656049.158055</v>
          </cell>
        </row>
        <row r="13">
          <cell r="B13">
            <v>22275.535312</v>
          </cell>
        </row>
        <row r="13">
          <cell r="D13">
            <v>112565.514504</v>
          </cell>
        </row>
        <row r="13">
          <cell r="F13">
            <v>32568.88</v>
          </cell>
        </row>
        <row r="13">
          <cell r="H13">
            <v>160184.3154</v>
          </cell>
        </row>
        <row r="13">
          <cell r="J13">
            <v>54844.415312</v>
          </cell>
        </row>
        <row r="13">
          <cell r="L13">
            <v>272749.829904</v>
          </cell>
        </row>
        <row r="14">
          <cell r="B14">
            <v>31137.921916</v>
          </cell>
        </row>
        <row r="14">
          <cell r="D14">
            <v>172096.792336</v>
          </cell>
        </row>
        <row r="14">
          <cell r="F14">
            <v>44197.5694</v>
          </cell>
        </row>
        <row r="14">
          <cell r="H14">
            <v>226190.5321</v>
          </cell>
        </row>
        <row r="14">
          <cell r="J14">
            <v>75335.491316</v>
          </cell>
        </row>
        <row r="14">
          <cell r="L14">
            <v>398287.324436</v>
          </cell>
        </row>
        <row r="15">
          <cell r="B15">
            <v>43356.878779</v>
          </cell>
        </row>
        <row r="15">
          <cell r="D15">
            <v>219062.74053</v>
          </cell>
        </row>
        <row r="15">
          <cell r="F15">
            <v>37009.528</v>
          </cell>
        </row>
        <row r="15">
          <cell r="H15">
            <v>176050.4904</v>
          </cell>
        </row>
        <row r="15">
          <cell r="J15">
            <v>80366.406779</v>
          </cell>
        </row>
        <row r="15">
          <cell r="L15">
            <v>395113.23093</v>
          </cell>
        </row>
        <row r="16">
          <cell r="B16">
            <v>115164.151224</v>
          </cell>
        </row>
        <row r="16">
          <cell r="D16">
            <v>564108.758737</v>
          </cell>
        </row>
        <row r="16">
          <cell r="F16">
            <v>194672.0879</v>
          </cell>
        </row>
        <row r="16">
          <cell r="H16">
            <v>943325.9707</v>
          </cell>
        </row>
        <row r="16">
          <cell r="J16">
            <v>309836.239124</v>
          </cell>
        </row>
        <row r="16">
          <cell r="L16">
            <v>1507434.729437</v>
          </cell>
        </row>
        <row r="17">
          <cell r="B17">
            <v>135469.380212</v>
          </cell>
        </row>
        <row r="17">
          <cell r="D17">
            <v>631272.206924</v>
          </cell>
        </row>
        <row r="17">
          <cell r="F17">
            <v>133182.6834</v>
          </cell>
        </row>
        <row r="17">
          <cell r="H17">
            <v>650309.1533</v>
          </cell>
        </row>
        <row r="17">
          <cell r="J17">
            <v>268652.063612</v>
          </cell>
        </row>
        <row r="17">
          <cell r="L17">
            <v>1281581.360224</v>
          </cell>
        </row>
        <row r="18">
          <cell r="B18">
            <v>61825.771996</v>
          </cell>
        </row>
        <row r="18">
          <cell r="D18">
            <v>307191.091545</v>
          </cell>
        </row>
        <row r="18">
          <cell r="F18">
            <v>67840.2516</v>
          </cell>
        </row>
        <row r="18">
          <cell r="H18">
            <v>340499.8097</v>
          </cell>
        </row>
        <row r="18">
          <cell r="J18">
            <v>129666.023596</v>
          </cell>
        </row>
        <row r="18">
          <cell r="L18">
            <v>647690.901245</v>
          </cell>
        </row>
        <row r="19">
          <cell r="B19">
            <v>39073.078712</v>
          </cell>
        </row>
        <row r="19">
          <cell r="D19">
            <v>184267.92103</v>
          </cell>
        </row>
        <row r="19">
          <cell r="F19">
            <v>72555.3418</v>
          </cell>
        </row>
        <row r="19">
          <cell r="H19">
            <v>368334.3852</v>
          </cell>
        </row>
        <row r="19">
          <cell r="J19">
            <v>111628.420512</v>
          </cell>
        </row>
        <row r="19">
          <cell r="L19">
            <v>552602.30623</v>
          </cell>
        </row>
        <row r="20">
          <cell r="B20">
            <v>34808.845379</v>
          </cell>
        </row>
        <row r="20">
          <cell r="D20">
            <v>160080.194244</v>
          </cell>
        </row>
        <row r="20">
          <cell r="F20">
            <v>56339.2108</v>
          </cell>
        </row>
        <row r="20">
          <cell r="H20">
            <v>268867.1234</v>
          </cell>
        </row>
        <row r="20">
          <cell r="J20">
            <v>91148.056179</v>
          </cell>
        </row>
        <row r="20">
          <cell r="L20">
            <v>428947.317644</v>
          </cell>
        </row>
        <row r="21">
          <cell r="B21">
            <v>117406.093028</v>
          </cell>
        </row>
        <row r="21">
          <cell r="D21">
            <v>594493.350896</v>
          </cell>
        </row>
        <row r="21">
          <cell r="F21">
            <v>169451.0834</v>
          </cell>
        </row>
        <row r="21">
          <cell r="H21">
            <v>848871.4263</v>
          </cell>
        </row>
        <row r="21">
          <cell r="J21">
            <v>286857.176428</v>
          </cell>
        </row>
        <row r="21">
          <cell r="L21">
            <v>1443364.777196</v>
          </cell>
        </row>
        <row r="22">
          <cell r="B22">
            <v>54361.610758</v>
          </cell>
        </row>
        <row r="22">
          <cell r="D22">
            <v>274735.279806</v>
          </cell>
        </row>
        <row r="22">
          <cell r="F22">
            <v>143219.5251</v>
          </cell>
        </row>
        <row r="22">
          <cell r="H22">
            <v>694015.9225</v>
          </cell>
        </row>
        <row r="22">
          <cell r="J22">
            <v>197581.135858</v>
          </cell>
        </row>
        <row r="22">
          <cell r="L22">
            <v>968751.202306</v>
          </cell>
        </row>
        <row r="23">
          <cell r="B23">
            <v>72744.140722</v>
          </cell>
        </row>
        <row r="23">
          <cell r="D23">
            <v>350187.393864</v>
          </cell>
        </row>
        <row r="23">
          <cell r="F23">
            <v>88800.2269</v>
          </cell>
        </row>
        <row r="23">
          <cell r="H23">
            <v>431893.2215</v>
          </cell>
        </row>
        <row r="23">
          <cell r="J23">
            <v>161544.367622</v>
          </cell>
        </row>
        <row r="23">
          <cell r="L23">
            <v>782080.615364</v>
          </cell>
        </row>
        <row r="24">
          <cell r="B24">
            <v>67864.93026</v>
          </cell>
        </row>
        <row r="24">
          <cell r="D24">
            <v>350273.125477</v>
          </cell>
        </row>
        <row r="24">
          <cell r="F24">
            <v>55336.0005</v>
          </cell>
        </row>
        <row r="24">
          <cell r="H24">
            <v>252150.2259</v>
          </cell>
        </row>
        <row r="24">
          <cell r="J24">
            <v>123200.93076</v>
          </cell>
        </row>
        <row r="24">
          <cell r="L24">
            <v>602423.351377</v>
          </cell>
        </row>
        <row r="25">
          <cell r="B25">
            <v>169003.606242</v>
          </cell>
        </row>
        <row r="25">
          <cell r="D25">
            <v>818742.295826</v>
          </cell>
        </row>
        <row r="25">
          <cell r="F25">
            <v>173754.276</v>
          </cell>
        </row>
        <row r="25">
          <cell r="H25">
            <v>827737.6609</v>
          </cell>
        </row>
        <row r="25">
          <cell r="J25">
            <v>342757.882242</v>
          </cell>
        </row>
        <row r="25">
          <cell r="L25">
            <v>1646479.956726</v>
          </cell>
        </row>
        <row r="26">
          <cell r="B26">
            <v>39486.481113</v>
          </cell>
        </row>
        <row r="26">
          <cell r="D26">
            <v>183894.973455</v>
          </cell>
        </row>
        <row r="26">
          <cell r="F26">
            <v>21302.8315</v>
          </cell>
        </row>
        <row r="26">
          <cell r="H26">
            <v>113166.8977</v>
          </cell>
        </row>
        <row r="26">
          <cell r="J26">
            <v>60789.312613</v>
          </cell>
        </row>
        <row r="26">
          <cell r="L26">
            <v>297061.871155</v>
          </cell>
        </row>
        <row r="27">
          <cell r="B27">
            <v>6778.316499</v>
          </cell>
        </row>
        <row r="27">
          <cell r="D27">
            <v>40771.574452</v>
          </cell>
        </row>
        <row r="27">
          <cell r="F27">
            <v>5990.53755</v>
          </cell>
        </row>
        <row r="27">
          <cell r="H27">
            <v>32530.44761</v>
          </cell>
        </row>
        <row r="27">
          <cell r="J27">
            <v>12768.854049</v>
          </cell>
        </row>
        <row r="27">
          <cell r="L27">
            <v>73302.022062</v>
          </cell>
        </row>
        <row r="28">
          <cell r="B28">
            <v>37530.70618</v>
          </cell>
        </row>
        <row r="28">
          <cell r="D28">
            <v>189398.616464</v>
          </cell>
        </row>
        <row r="28">
          <cell r="F28">
            <v>50699.0649</v>
          </cell>
        </row>
        <row r="28">
          <cell r="H28">
            <v>232483.2084</v>
          </cell>
        </row>
        <row r="28">
          <cell r="J28">
            <v>88229.77108</v>
          </cell>
        </row>
        <row r="28">
          <cell r="L28">
            <v>421881.824864</v>
          </cell>
        </row>
        <row r="29">
          <cell r="B29">
            <v>80640.328778</v>
          </cell>
        </row>
        <row r="29">
          <cell r="D29">
            <v>423181.261461</v>
          </cell>
        </row>
        <row r="29">
          <cell r="F29">
            <v>79110.3021</v>
          </cell>
        </row>
        <row r="29">
          <cell r="H29">
            <v>378107.2449</v>
          </cell>
        </row>
        <row r="29">
          <cell r="J29">
            <v>159750.630878</v>
          </cell>
        </row>
        <row r="29">
          <cell r="L29">
            <v>801288.506361</v>
          </cell>
        </row>
        <row r="30">
          <cell r="B30">
            <v>21643.297665</v>
          </cell>
        </row>
        <row r="30">
          <cell r="D30">
            <v>103340.613806</v>
          </cell>
        </row>
        <row r="30">
          <cell r="F30">
            <v>38488.2744</v>
          </cell>
        </row>
        <row r="30">
          <cell r="H30">
            <v>190552.5462</v>
          </cell>
        </row>
        <row r="30">
          <cell r="J30">
            <v>60131.572065</v>
          </cell>
        </row>
        <row r="30">
          <cell r="L30">
            <v>293893.160006</v>
          </cell>
        </row>
        <row r="31">
          <cell r="B31">
            <v>65706.877419</v>
          </cell>
        </row>
        <row r="31">
          <cell r="D31">
            <v>315472.495777</v>
          </cell>
        </row>
        <row r="31">
          <cell r="F31">
            <v>71620.2169</v>
          </cell>
        </row>
        <row r="31">
          <cell r="H31">
            <v>359780.5304</v>
          </cell>
        </row>
        <row r="31">
          <cell r="J31">
            <v>137327.094319</v>
          </cell>
        </row>
        <row r="31">
          <cell r="L31">
            <v>675253.026177</v>
          </cell>
        </row>
        <row r="32">
          <cell r="B32">
            <v>12509.5294</v>
          </cell>
        </row>
        <row r="32">
          <cell r="D32">
            <v>62240.7168</v>
          </cell>
        </row>
        <row r="32">
          <cell r="F32">
            <v>6484.4414</v>
          </cell>
        </row>
        <row r="32">
          <cell r="H32">
            <v>28597.5672</v>
          </cell>
        </row>
        <row r="32">
          <cell r="J32">
            <v>18993.9708</v>
          </cell>
        </row>
        <row r="32">
          <cell r="L32">
            <v>90838.284</v>
          </cell>
        </row>
        <row r="33">
          <cell r="B33">
            <v>82167.429118</v>
          </cell>
        </row>
        <row r="33">
          <cell r="D33">
            <v>393116.69279</v>
          </cell>
        </row>
        <row r="33">
          <cell r="F33">
            <v>44559.7797</v>
          </cell>
        </row>
        <row r="33">
          <cell r="H33">
            <v>219832.9532</v>
          </cell>
        </row>
        <row r="33">
          <cell r="J33">
            <v>126727.208818</v>
          </cell>
        </row>
        <row r="33">
          <cell r="L33">
            <v>612949.64599</v>
          </cell>
        </row>
        <row r="34">
          <cell r="B34">
            <v>29715.84474</v>
          </cell>
        </row>
        <row r="34">
          <cell r="D34">
            <v>149539.577293</v>
          </cell>
        </row>
        <row r="34">
          <cell r="F34">
            <v>27266.3482</v>
          </cell>
        </row>
        <row r="34">
          <cell r="H34">
            <v>134530.4293</v>
          </cell>
        </row>
        <row r="34">
          <cell r="J34">
            <v>56982.19294</v>
          </cell>
        </row>
        <row r="34">
          <cell r="L34">
            <v>284070.006593</v>
          </cell>
        </row>
        <row r="35">
          <cell r="B35">
            <v>11867.762284</v>
          </cell>
        </row>
        <row r="35">
          <cell r="D35">
            <v>54675.745945</v>
          </cell>
        </row>
        <row r="35">
          <cell r="F35">
            <v>6431.1714</v>
          </cell>
        </row>
        <row r="35">
          <cell r="H35">
            <v>30761.9099</v>
          </cell>
        </row>
        <row r="35">
          <cell r="J35">
            <v>18298.933684</v>
          </cell>
        </row>
        <row r="35">
          <cell r="L35">
            <v>85437.655845</v>
          </cell>
        </row>
        <row r="36">
          <cell r="B36">
            <v>12063.533275</v>
          </cell>
        </row>
        <row r="36">
          <cell r="D36">
            <v>60996.628065</v>
          </cell>
        </row>
        <row r="36">
          <cell r="F36">
            <v>11309.2918</v>
          </cell>
        </row>
        <row r="36">
          <cell r="H36">
            <v>58305.7475</v>
          </cell>
        </row>
        <row r="36">
          <cell r="J36">
            <v>23372.825075</v>
          </cell>
        </row>
        <row r="36">
          <cell r="L36">
            <v>119302.375565</v>
          </cell>
        </row>
        <row r="37">
          <cell r="B37">
            <v>37498.4238</v>
          </cell>
        </row>
        <row r="37">
          <cell r="D37">
            <v>198517.8598</v>
          </cell>
        </row>
        <row r="37">
          <cell r="F37">
            <v>25620.977</v>
          </cell>
        </row>
        <row r="37">
          <cell r="H37">
            <v>125908.1954</v>
          </cell>
        </row>
        <row r="37">
          <cell r="J37">
            <v>63119.4008</v>
          </cell>
        </row>
        <row r="37">
          <cell r="L37">
            <v>324426.0552</v>
          </cell>
        </row>
        <row r="38">
          <cell r="B38">
            <v>1649333.585571</v>
          </cell>
        </row>
        <row r="38">
          <cell r="D38">
            <v>8183884.72143</v>
          </cell>
        </row>
        <row r="38">
          <cell r="F38">
            <v>1970310.90885</v>
          </cell>
        </row>
        <row r="38">
          <cell r="H38">
            <v>9598992.23241</v>
          </cell>
        </row>
        <row r="38">
          <cell r="J38">
            <v>3619644.494421</v>
          </cell>
        </row>
        <row r="38">
          <cell r="L38">
            <v>17782876.95384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G21" sqref="G21"/>
    </sheetView>
  </sheetViews>
  <sheetFormatPr defaultColWidth="9" defaultRowHeight="13.5"/>
  <sheetData>
    <row r="1" ht="18.75" spans="1:14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ht="20.25" spans="1:14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4.25" spans="1:1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38"/>
      <c r="M3" s="38"/>
      <c r="N3" s="39" t="s">
        <v>2</v>
      </c>
    </row>
    <row r="4" spans="1:14">
      <c r="A4" s="33" t="s">
        <v>3</v>
      </c>
      <c r="B4" s="11" t="s">
        <v>4</v>
      </c>
      <c r="C4" s="12"/>
      <c r="D4" s="12"/>
      <c r="E4" s="12"/>
      <c r="F4" s="12"/>
      <c r="G4" s="34"/>
      <c r="H4" s="11" t="s">
        <v>5</v>
      </c>
      <c r="I4" s="12"/>
      <c r="J4" s="12"/>
      <c r="K4" s="12"/>
      <c r="L4" s="12"/>
      <c r="M4" s="34"/>
      <c r="N4" s="33" t="s">
        <v>6</v>
      </c>
    </row>
    <row r="5" spans="1:14">
      <c r="A5" s="35"/>
      <c r="B5" s="9" t="s">
        <v>7</v>
      </c>
      <c r="C5" s="36" t="s">
        <v>8</v>
      </c>
      <c r="D5" s="9" t="s">
        <v>9</v>
      </c>
      <c r="E5" s="9" t="s">
        <v>10</v>
      </c>
      <c r="F5" s="9" t="s">
        <v>11</v>
      </c>
      <c r="G5" s="37" t="s">
        <v>12</v>
      </c>
      <c r="H5" s="9" t="s">
        <v>7</v>
      </c>
      <c r="I5" s="9" t="s">
        <v>13</v>
      </c>
      <c r="J5" s="36" t="s">
        <v>8</v>
      </c>
      <c r="K5" s="40" t="s">
        <v>9</v>
      </c>
      <c r="L5" s="11" t="s">
        <v>11</v>
      </c>
      <c r="M5" s="9" t="s">
        <v>12</v>
      </c>
      <c r="N5" s="35"/>
    </row>
    <row r="6" spans="1:14">
      <c r="A6" s="10" t="s">
        <v>14</v>
      </c>
      <c r="B6" s="27">
        <v>86.24222402</v>
      </c>
      <c r="C6" s="27">
        <v>16.06610334</v>
      </c>
      <c r="D6" s="27">
        <v>26.4971662344</v>
      </c>
      <c r="E6" s="27">
        <v>0.09775268</v>
      </c>
      <c r="F6" s="27">
        <f t="shared" ref="F6:F10" si="0">SUM(B6:E6)</f>
        <v>128.9032462744</v>
      </c>
      <c r="G6" s="27">
        <f>F6</f>
        <v>128.9032462744</v>
      </c>
      <c r="H6" s="27">
        <v>63.44563756</v>
      </c>
      <c r="I6" s="27">
        <v>68.04147756</v>
      </c>
      <c r="J6" s="27">
        <v>11.70854088</v>
      </c>
      <c r="K6" s="27">
        <v>0.001356467</v>
      </c>
      <c r="L6" s="27">
        <f t="shared" ref="L6:L10" si="1">SUM(H6:K6)</f>
        <v>143.197012467</v>
      </c>
      <c r="M6" s="27">
        <f>L6</f>
        <v>143.197012467</v>
      </c>
      <c r="N6" s="27">
        <f t="shared" ref="N6:N10" si="2">F6+L6</f>
        <v>272.1002587414</v>
      </c>
    </row>
    <row r="7" spans="1:14">
      <c r="A7" s="10" t="s">
        <v>15</v>
      </c>
      <c r="B7" s="27">
        <v>0</v>
      </c>
      <c r="C7" s="27">
        <v>0</v>
      </c>
      <c r="D7" s="27">
        <v>0</v>
      </c>
      <c r="E7" s="27">
        <v>0</v>
      </c>
      <c r="F7" s="27">
        <f t="shared" si="0"/>
        <v>0</v>
      </c>
      <c r="G7" s="27">
        <f t="shared" ref="G7:G10" si="3">G6+F7</f>
        <v>128.9032462744</v>
      </c>
      <c r="H7" s="27">
        <v>0</v>
      </c>
      <c r="I7" s="27">
        <v>0</v>
      </c>
      <c r="J7" s="27">
        <v>0.01324433</v>
      </c>
      <c r="K7" s="27">
        <v>0</v>
      </c>
      <c r="L7" s="27">
        <f t="shared" si="1"/>
        <v>0.01324433</v>
      </c>
      <c r="M7" s="27">
        <f t="shared" ref="M7:M10" si="4">M6+L7</f>
        <v>143.210256797</v>
      </c>
      <c r="N7" s="27">
        <f t="shared" si="2"/>
        <v>0.01324433</v>
      </c>
    </row>
    <row r="8" spans="1:14">
      <c r="A8" s="10" t="s">
        <v>16</v>
      </c>
      <c r="B8" s="27">
        <v>47.11849748</v>
      </c>
      <c r="C8" s="27">
        <v>4.63114317</v>
      </c>
      <c r="D8" s="27">
        <v>0</v>
      </c>
      <c r="E8" s="27">
        <v>0.01624764</v>
      </c>
      <c r="F8" s="27">
        <f t="shared" si="0"/>
        <v>51.76588829</v>
      </c>
      <c r="G8" s="27">
        <f t="shared" si="3"/>
        <v>180.6691345644</v>
      </c>
      <c r="H8" s="27">
        <v>39.98809476</v>
      </c>
      <c r="I8" s="27">
        <v>7.68199468</v>
      </c>
      <c r="J8" s="27">
        <v>5.65536108</v>
      </c>
      <c r="K8" s="27">
        <v>0</v>
      </c>
      <c r="L8" s="27">
        <f t="shared" si="1"/>
        <v>53.32545052</v>
      </c>
      <c r="M8" s="27">
        <f t="shared" si="4"/>
        <v>196.535707317</v>
      </c>
      <c r="N8" s="27">
        <f t="shared" si="2"/>
        <v>105.09133881</v>
      </c>
    </row>
    <row r="9" spans="1:14">
      <c r="A9" s="10" t="s">
        <v>17</v>
      </c>
      <c r="B9" s="27">
        <v>107.6872439</v>
      </c>
      <c r="C9" s="27">
        <v>11.3985963</v>
      </c>
      <c r="D9" s="27">
        <v>0</v>
      </c>
      <c r="E9" s="27">
        <v>0.02703328</v>
      </c>
      <c r="F9" s="27">
        <f t="shared" si="0"/>
        <v>119.11287348</v>
      </c>
      <c r="G9" s="27">
        <f t="shared" si="3"/>
        <v>299.7820080444</v>
      </c>
      <c r="H9" s="27">
        <v>98.45491191</v>
      </c>
      <c r="I9" s="27">
        <v>4.32482488</v>
      </c>
      <c r="J9" s="27">
        <v>11.98394341</v>
      </c>
      <c r="K9" s="27">
        <v>0.000264137</v>
      </c>
      <c r="L9" s="27">
        <f t="shared" si="1"/>
        <v>114.763944337</v>
      </c>
      <c r="M9" s="27">
        <f t="shared" si="4"/>
        <v>311.299651654</v>
      </c>
      <c r="N9" s="27">
        <f t="shared" si="2"/>
        <v>233.876817817</v>
      </c>
    </row>
    <row r="10" spans="1:14">
      <c r="A10" s="10" t="s">
        <v>18</v>
      </c>
      <c r="B10" s="27">
        <v>121.43863888</v>
      </c>
      <c r="C10" s="27">
        <v>9.41521452</v>
      </c>
      <c r="D10" s="27">
        <v>9.1588054405</v>
      </c>
      <c r="E10" s="27">
        <v>0.1109804</v>
      </c>
      <c r="F10" s="27">
        <f t="shared" si="0"/>
        <v>140.1236392405</v>
      </c>
      <c r="G10" s="27">
        <f t="shared" si="3"/>
        <v>439.9056472849</v>
      </c>
      <c r="H10" s="27">
        <v>110.71135396</v>
      </c>
      <c r="I10" s="27">
        <v>27.16458648</v>
      </c>
      <c r="J10" s="27">
        <v>14.21367809</v>
      </c>
      <c r="K10" s="27">
        <v>0.001974197</v>
      </c>
      <c r="L10" s="27">
        <f t="shared" si="1"/>
        <v>152.091592727</v>
      </c>
      <c r="M10" s="27">
        <f t="shared" si="4"/>
        <v>463.391244381</v>
      </c>
      <c r="N10" s="27">
        <f t="shared" si="2"/>
        <v>292.2152319675</v>
      </c>
    </row>
    <row r="11" spans="1:14">
      <c r="A11" s="10" t="s">
        <v>19</v>
      </c>
      <c r="B11" s="27"/>
      <c r="C11" s="27"/>
      <c r="D11" s="27"/>
      <c r="E11" s="27"/>
      <c r="F11" s="27"/>
      <c r="G11" s="27"/>
      <c r="H11" s="27"/>
      <c r="I11" s="27"/>
      <c r="J11" s="27"/>
      <c r="K11" s="31"/>
      <c r="L11" s="27"/>
      <c r="M11" s="27"/>
      <c r="N11" s="27"/>
    </row>
    <row r="12" spans="1:14">
      <c r="A12" s="10" t="s">
        <v>20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4">
      <c r="A13" s="10" t="s">
        <v>21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4">
      <c r="A14" s="10" t="s">
        <v>22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>
      <c r="A15" s="10" t="s">
        <v>23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>
      <c r="A16" s="10" t="s">
        <v>24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>
      <c r="A17" s="10" t="s">
        <v>25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4">
      <c r="A18" s="9" t="s">
        <v>26</v>
      </c>
      <c r="B18" s="27">
        <f t="shared" ref="B18:F18" si="5">SUM(B6:B17)</f>
        <v>362.48660428</v>
      </c>
      <c r="C18" s="27">
        <f t="shared" si="5"/>
        <v>41.51105733</v>
      </c>
      <c r="D18" s="27">
        <f t="shared" si="5"/>
        <v>35.6559716749</v>
      </c>
      <c r="E18" s="27">
        <f t="shared" si="5"/>
        <v>0.252014</v>
      </c>
      <c r="F18" s="27">
        <f t="shared" si="5"/>
        <v>439.9056472849</v>
      </c>
      <c r="G18" s="27" t="s">
        <v>27</v>
      </c>
      <c r="H18" s="27">
        <f t="shared" ref="H18:L18" si="6">SUM(H6:H17)</f>
        <v>312.59999819</v>
      </c>
      <c r="I18" s="27">
        <f t="shared" si="6"/>
        <v>107.2128836</v>
      </c>
      <c r="J18" s="27">
        <f t="shared" si="6"/>
        <v>43.57476779</v>
      </c>
      <c r="K18" s="27">
        <f t="shared" si="6"/>
        <v>0.003594801</v>
      </c>
      <c r="L18" s="27">
        <f t="shared" si="6"/>
        <v>463.391244381</v>
      </c>
      <c r="M18" s="27" t="s">
        <v>27</v>
      </c>
      <c r="N18" s="27">
        <f>SUM(N6:N17)</f>
        <v>903.2968916659</v>
      </c>
    </row>
  </sheetData>
  <mergeCells count="5">
    <mergeCell ref="A2:N2"/>
    <mergeCell ref="B4:G4"/>
    <mergeCell ref="H4:L4"/>
    <mergeCell ref="A4:A5"/>
    <mergeCell ref="N4:N5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I12" sqref="I12"/>
    </sheetView>
  </sheetViews>
  <sheetFormatPr defaultColWidth="9" defaultRowHeight="13.5" outlineLevelCol="6"/>
  <cols>
    <col min="1" max="1" width="24.375" customWidth="1"/>
    <col min="5" max="5" width="9.25"/>
    <col min="7" max="7" width="11.75" customWidth="1"/>
  </cols>
  <sheetData>
    <row r="1" ht="18.75" spans="1:7">
      <c r="A1" s="20" t="s">
        <v>28</v>
      </c>
      <c r="B1" s="21"/>
      <c r="C1" s="21"/>
      <c r="D1" s="21"/>
      <c r="E1" s="21"/>
      <c r="F1" s="21"/>
      <c r="G1" s="21"/>
    </row>
    <row r="2" ht="20.25" spans="1:7">
      <c r="A2" s="22" t="s">
        <v>29</v>
      </c>
      <c r="B2" s="22"/>
      <c r="C2" s="22"/>
      <c r="D2" s="22"/>
      <c r="E2" s="22"/>
      <c r="F2" s="22"/>
      <c r="G2" s="22"/>
    </row>
    <row r="3" spans="1:7">
      <c r="A3" s="23"/>
      <c r="B3" s="23"/>
      <c r="C3" s="23"/>
      <c r="D3" s="24"/>
      <c r="E3" s="23"/>
      <c r="F3" s="23"/>
      <c r="G3" s="23" t="s">
        <v>30</v>
      </c>
    </row>
    <row r="4" spans="1:7">
      <c r="A4" s="9" t="s">
        <v>31</v>
      </c>
      <c r="B4" s="9" t="s">
        <v>32</v>
      </c>
      <c r="C4" s="9"/>
      <c r="D4" s="9"/>
      <c r="E4" s="9" t="s">
        <v>33</v>
      </c>
      <c r="F4" s="9"/>
      <c r="G4" s="9"/>
    </row>
    <row r="5" spans="1:7">
      <c r="A5" s="9"/>
      <c r="B5" s="9" t="s">
        <v>34</v>
      </c>
      <c r="C5" s="9" t="s">
        <v>35</v>
      </c>
      <c r="D5" s="25" t="s">
        <v>36</v>
      </c>
      <c r="E5" s="9" t="s">
        <v>34</v>
      </c>
      <c r="F5" s="9" t="s">
        <v>35</v>
      </c>
      <c r="G5" s="25" t="s">
        <v>36</v>
      </c>
    </row>
    <row r="6" spans="1:7">
      <c r="A6" s="26" t="s">
        <v>37</v>
      </c>
      <c r="B6" s="27">
        <f>SUM(B7:B10)</f>
        <v>140.1236392405</v>
      </c>
      <c r="C6" s="27">
        <f>SUM(C7:C10)</f>
        <v>164.9333590571</v>
      </c>
      <c r="D6" s="28">
        <f t="shared" ref="D6:D21" si="0">(B6-C6)/C6</f>
        <v>-0.150422691676405</v>
      </c>
      <c r="E6" s="27">
        <f>SUM(E7:E10)</f>
        <v>439.9056472849</v>
      </c>
      <c r="F6" s="27">
        <f>SUM(F7:F10)</f>
        <v>818.388472043</v>
      </c>
      <c r="G6" s="28">
        <f t="shared" ref="G6:G21" si="1">(E6-F6)/F6</f>
        <v>-0.462473309054888</v>
      </c>
    </row>
    <row r="7" spans="1:7">
      <c r="A7" s="29" t="s">
        <v>38</v>
      </c>
      <c r="B7" s="27">
        <v>121.43863888</v>
      </c>
      <c r="C7" s="27">
        <v>108.43790924</v>
      </c>
      <c r="D7" s="28">
        <f t="shared" si="0"/>
        <v>0.119891002428184</v>
      </c>
      <c r="E7" s="27">
        <v>362.48660428</v>
      </c>
      <c r="F7" s="27">
        <v>547.6055716</v>
      </c>
      <c r="G7" s="28">
        <f t="shared" si="1"/>
        <v>-0.338051650532184</v>
      </c>
    </row>
    <row r="8" spans="1:7">
      <c r="A8" s="29" t="s">
        <v>39</v>
      </c>
      <c r="B8" s="27">
        <v>9.41521452</v>
      </c>
      <c r="C8" s="27">
        <v>13.13921759</v>
      </c>
      <c r="D8" s="28">
        <f t="shared" si="0"/>
        <v>-0.283426546861836</v>
      </c>
      <c r="E8" s="27">
        <v>41.51105733</v>
      </c>
      <c r="F8" s="27">
        <v>59.30874809</v>
      </c>
      <c r="G8" s="28">
        <f t="shared" si="1"/>
        <v>-0.30008542303055</v>
      </c>
    </row>
    <row r="9" spans="1:7">
      <c r="A9" s="29" t="s">
        <v>40</v>
      </c>
      <c r="B9" s="27">
        <v>9.1588054405</v>
      </c>
      <c r="C9" s="27">
        <v>43.2093309671</v>
      </c>
      <c r="D9" s="28">
        <f t="shared" si="0"/>
        <v>-0.788036397798577</v>
      </c>
      <c r="E9" s="27">
        <v>35.6559716749</v>
      </c>
      <c r="F9" s="27">
        <v>210.829236413</v>
      </c>
      <c r="G9" s="28">
        <f t="shared" si="1"/>
        <v>-0.830877480364951</v>
      </c>
    </row>
    <row r="10" spans="1:7">
      <c r="A10" s="29" t="s">
        <v>41</v>
      </c>
      <c r="B10" s="27">
        <v>0.1109804</v>
      </c>
      <c r="C10" s="27">
        <v>0.14690126</v>
      </c>
      <c r="D10" s="28">
        <f t="shared" si="0"/>
        <v>-0.244523838665509</v>
      </c>
      <c r="E10" s="27">
        <v>0.252014</v>
      </c>
      <c r="F10" s="27">
        <v>0.64491594</v>
      </c>
      <c r="G10" s="28">
        <f t="shared" si="1"/>
        <v>-0.609229692787559</v>
      </c>
    </row>
    <row r="11" spans="1:7">
      <c r="A11" s="26" t="s">
        <v>42</v>
      </c>
      <c r="B11" s="27">
        <f>SUM(B12:B15)</f>
        <v>152.091592727</v>
      </c>
      <c r="C11" s="27">
        <f>SUM(C12:C15)</f>
        <v>190.301336094</v>
      </c>
      <c r="D11" s="28">
        <f t="shared" si="0"/>
        <v>-0.200785470828887</v>
      </c>
      <c r="E11" s="27">
        <f>SUM(E12:E15)</f>
        <v>463.391244381</v>
      </c>
      <c r="F11" s="27">
        <f>SUM(F12:F15)</f>
        <v>959.899223241</v>
      </c>
      <c r="G11" s="28">
        <f t="shared" si="1"/>
        <v>-0.517250110051754</v>
      </c>
    </row>
    <row r="12" spans="1:7">
      <c r="A12" s="30" t="s">
        <v>43</v>
      </c>
      <c r="B12" s="27">
        <v>110.71135396</v>
      </c>
      <c r="C12" s="27">
        <v>81.91523067</v>
      </c>
      <c r="D12" s="28">
        <f t="shared" si="0"/>
        <v>0.351535643060162</v>
      </c>
      <c r="E12" s="27">
        <v>312.59999819</v>
      </c>
      <c r="F12" s="27">
        <v>377.31177733</v>
      </c>
      <c r="G12" s="28">
        <f t="shared" si="1"/>
        <v>-0.171507445640645</v>
      </c>
    </row>
    <row r="13" spans="1:7">
      <c r="A13" s="30" t="s">
        <v>44</v>
      </c>
      <c r="B13" s="27">
        <v>27.16458648</v>
      </c>
      <c r="C13" s="27">
        <v>95.50484418</v>
      </c>
      <c r="D13" s="28">
        <f t="shared" si="0"/>
        <v>-0.715568495889043</v>
      </c>
      <c r="E13" s="27">
        <v>107.2128836</v>
      </c>
      <c r="F13" s="27">
        <v>526.69004688</v>
      </c>
      <c r="G13" s="28">
        <f t="shared" si="1"/>
        <v>-0.796440270259318</v>
      </c>
    </row>
    <row r="14" spans="1:7">
      <c r="A14" s="30" t="s">
        <v>45</v>
      </c>
      <c r="B14" s="27">
        <v>14.21367809</v>
      </c>
      <c r="C14" s="27">
        <v>12.87953171</v>
      </c>
      <c r="D14" s="28">
        <f t="shared" si="0"/>
        <v>0.103586559670033</v>
      </c>
      <c r="E14" s="27">
        <v>43.57476779</v>
      </c>
      <c r="F14" s="27">
        <v>55.88782019</v>
      </c>
      <c r="G14" s="28">
        <f t="shared" si="1"/>
        <v>-0.220317277684829</v>
      </c>
    </row>
    <row r="15" spans="1:7">
      <c r="A15" s="30" t="s">
        <v>46</v>
      </c>
      <c r="B15" s="27">
        <v>0.001974197</v>
      </c>
      <c r="C15" s="27">
        <v>0.001729534</v>
      </c>
      <c r="D15" s="28">
        <f t="shared" si="0"/>
        <v>0.141461804162277</v>
      </c>
      <c r="E15" s="27">
        <v>0.003594801</v>
      </c>
      <c r="F15" s="31">
        <v>0.009578841</v>
      </c>
      <c r="G15" s="28">
        <f t="shared" si="1"/>
        <v>-0.624714409603417</v>
      </c>
    </row>
    <row r="16" spans="1:7">
      <c r="A16" s="26" t="s">
        <v>47</v>
      </c>
      <c r="B16" s="27">
        <f>B6+B11</f>
        <v>292.2152319675</v>
      </c>
      <c r="C16" s="27">
        <f>C6+C11</f>
        <v>355.2346951511</v>
      </c>
      <c r="D16" s="28">
        <f t="shared" si="0"/>
        <v>-0.177402331596002</v>
      </c>
      <c r="E16" s="27">
        <f>E6+E11</f>
        <v>903.2968916659</v>
      </c>
      <c r="F16" s="27">
        <f>F6+F11</f>
        <v>1778.287695284</v>
      </c>
      <c r="G16" s="28">
        <f t="shared" si="1"/>
        <v>-0.492041195549273</v>
      </c>
    </row>
    <row r="17" spans="1:7">
      <c r="A17" s="30" t="s">
        <v>48</v>
      </c>
      <c r="B17" s="27">
        <f>B7+B12</f>
        <v>232.14999284</v>
      </c>
      <c r="C17" s="27">
        <f>C7+C12</f>
        <v>190.35313991</v>
      </c>
      <c r="D17" s="28">
        <f t="shared" si="0"/>
        <v>0.219575326941083</v>
      </c>
      <c r="E17" s="27">
        <f>E7+E12</f>
        <v>675.08660247</v>
      </c>
      <c r="F17" s="27">
        <f>F7+F12</f>
        <v>924.91734893</v>
      </c>
      <c r="G17" s="28">
        <f t="shared" si="1"/>
        <v>-0.270111428603885</v>
      </c>
    </row>
    <row r="18" spans="1:7">
      <c r="A18" s="30" t="s">
        <v>49</v>
      </c>
      <c r="B18" s="27">
        <f>B13</f>
        <v>27.16458648</v>
      </c>
      <c r="C18" s="27">
        <f>C13</f>
        <v>95.50484418</v>
      </c>
      <c r="D18" s="28">
        <f t="shared" si="0"/>
        <v>-0.715568495889043</v>
      </c>
      <c r="E18" s="27">
        <f>E13</f>
        <v>107.2128836</v>
      </c>
      <c r="F18" s="27">
        <f>F13</f>
        <v>526.69004688</v>
      </c>
      <c r="G18" s="28">
        <f t="shared" si="1"/>
        <v>-0.796440270259318</v>
      </c>
    </row>
    <row r="19" spans="1:7">
      <c r="A19" s="30" t="s">
        <v>50</v>
      </c>
      <c r="B19" s="27">
        <f>B8+B14</f>
        <v>23.62889261</v>
      </c>
      <c r="C19" s="27">
        <f>C8+C14</f>
        <v>26.0187493</v>
      </c>
      <c r="D19" s="28">
        <f t="shared" si="0"/>
        <v>-0.0918513285340738</v>
      </c>
      <c r="E19" s="27">
        <f>E8+E14</f>
        <v>85.08582512</v>
      </c>
      <c r="F19" s="27">
        <f>F8+F14</f>
        <v>115.19656828</v>
      </c>
      <c r="G19" s="28">
        <f t="shared" si="1"/>
        <v>-0.261385765301723</v>
      </c>
    </row>
    <row r="20" spans="1:7">
      <c r="A20" s="30" t="s">
        <v>51</v>
      </c>
      <c r="B20" s="27">
        <f>B9+B15</f>
        <v>9.1607796375</v>
      </c>
      <c r="C20" s="27">
        <f>C9+C15</f>
        <v>43.2110605011</v>
      </c>
      <c r="D20" s="28">
        <f t="shared" si="0"/>
        <v>-0.787999194389899</v>
      </c>
      <c r="E20" s="27">
        <f>E9+E15</f>
        <v>35.6595664759</v>
      </c>
      <c r="F20" s="27">
        <f>F9+F15</f>
        <v>210.838815254</v>
      </c>
      <c r="G20" s="28">
        <f t="shared" si="1"/>
        <v>-0.83086811395264</v>
      </c>
    </row>
    <row r="21" spans="1:7">
      <c r="A21" s="30" t="s">
        <v>52</v>
      </c>
      <c r="B21" s="27">
        <f>B10</f>
        <v>0.1109804</v>
      </c>
      <c r="C21" s="27">
        <f>C10</f>
        <v>0.14690126</v>
      </c>
      <c r="D21" s="28">
        <f t="shared" si="0"/>
        <v>-0.244523838665509</v>
      </c>
      <c r="E21" s="27">
        <f>E10</f>
        <v>0.252014</v>
      </c>
      <c r="F21" s="27">
        <f>F10</f>
        <v>0.64491594</v>
      </c>
      <c r="G21" s="28">
        <f t="shared" si="1"/>
        <v>-0.609229692787559</v>
      </c>
    </row>
  </sheetData>
  <mergeCells count="4">
    <mergeCell ref="A2:G2"/>
    <mergeCell ref="B4:D4"/>
    <mergeCell ref="E4:G4"/>
    <mergeCell ref="A4:A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workbookViewId="0">
      <selection activeCell="P22" sqref="P22"/>
    </sheetView>
  </sheetViews>
  <sheetFormatPr defaultColWidth="9" defaultRowHeight="13.5"/>
  <sheetData>
    <row r="1" ht="18.75" spans="1:13">
      <c r="A1" s="1" t="s">
        <v>53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3"/>
    </row>
    <row r="2" ht="18.75" spans="1:13">
      <c r="A2" s="4" t="s">
        <v>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spans="1:13">
      <c r="A3" s="6"/>
      <c r="B3" s="7"/>
      <c r="C3" s="8"/>
      <c r="D3" s="7"/>
      <c r="E3" s="8"/>
      <c r="F3" s="7"/>
      <c r="G3" s="8"/>
      <c r="H3" s="7"/>
      <c r="I3" s="8"/>
      <c r="J3" s="7"/>
      <c r="K3" s="8"/>
      <c r="L3" s="19" t="s">
        <v>55</v>
      </c>
      <c r="M3" s="19"/>
    </row>
    <row r="4" spans="1:13">
      <c r="A4" s="9" t="s">
        <v>56</v>
      </c>
      <c r="B4" s="9" t="s">
        <v>4</v>
      </c>
      <c r="C4" s="10"/>
      <c r="D4" s="10"/>
      <c r="E4" s="10"/>
      <c r="F4" s="9" t="s">
        <v>57</v>
      </c>
      <c r="G4" s="10"/>
      <c r="H4" s="10"/>
      <c r="I4" s="10"/>
      <c r="J4" s="9" t="s">
        <v>58</v>
      </c>
      <c r="K4" s="10"/>
      <c r="L4" s="10"/>
      <c r="M4" s="10"/>
    </row>
    <row r="5" spans="1:13">
      <c r="A5" s="9"/>
      <c r="B5" s="11" t="s">
        <v>32</v>
      </c>
      <c r="C5" s="12"/>
      <c r="D5" s="9" t="s">
        <v>33</v>
      </c>
      <c r="E5" s="10"/>
      <c r="F5" s="11" t="s">
        <v>32</v>
      </c>
      <c r="G5" s="12"/>
      <c r="H5" s="9" t="s">
        <v>33</v>
      </c>
      <c r="I5" s="10"/>
      <c r="J5" s="11" t="s">
        <v>32</v>
      </c>
      <c r="K5" s="12"/>
      <c r="L5" s="9" t="s">
        <v>33</v>
      </c>
      <c r="M5" s="10"/>
    </row>
    <row r="6" spans="1:13">
      <c r="A6" s="9"/>
      <c r="B6" s="13" t="s">
        <v>59</v>
      </c>
      <c r="C6" s="14" t="s">
        <v>60</v>
      </c>
      <c r="D6" s="15" t="s">
        <v>59</v>
      </c>
      <c r="E6" s="14" t="s">
        <v>60</v>
      </c>
      <c r="F6" s="13" t="s">
        <v>59</v>
      </c>
      <c r="G6" s="14" t="s">
        <v>60</v>
      </c>
      <c r="H6" s="13" t="s">
        <v>59</v>
      </c>
      <c r="I6" s="14" t="s">
        <v>60</v>
      </c>
      <c r="J6" s="13" t="s">
        <v>59</v>
      </c>
      <c r="K6" s="14" t="s">
        <v>60</v>
      </c>
      <c r="L6" s="13" t="s">
        <v>59</v>
      </c>
      <c r="M6" s="14" t="s">
        <v>60</v>
      </c>
    </row>
    <row r="7" spans="1:13">
      <c r="A7" s="9"/>
      <c r="B7" s="13"/>
      <c r="C7" s="16" t="s">
        <v>61</v>
      </c>
      <c r="D7" s="17"/>
      <c r="E7" s="16" t="s">
        <v>61</v>
      </c>
      <c r="F7" s="13"/>
      <c r="G7" s="16" t="s">
        <v>61</v>
      </c>
      <c r="H7" s="13"/>
      <c r="I7" s="16" t="s">
        <v>61</v>
      </c>
      <c r="J7" s="13"/>
      <c r="K7" s="16" t="s">
        <v>61</v>
      </c>
      <c r="L7" s="13"/>
      <c r="M7" s="16" t="s">
        <v>61</v>
      </c>
    </row>
    <row r="8" spans="1:13">
      <c r="A8" s="9" t="s">
        <v>62</v>
      </c>
      <c r="B8" s="18">
        <v>19995.455</v>
      </c>
      <c r="C8" s="18">
        <f>(B8-[1]与19年同期销量比较!B7)/[1]与19年同期销量比较!B7*100</f>
        <v>-41.0494474945023</v>
      </c>
      <c r="D8" s="18">
        <v>43954.6472</v>
      </c>
      <c r="E8" s="18">
        <f>(D8-[1]与19年同期销量比较!D7)/[1]与19年同期销量比较!D7*100</f>
        <v>-73.6724575941108</v>
      </c>
      <c r="F8" s="18">
        <v>36557.4282</v>
      </c>
      <c r="G8" s="18">
        <f>(F8-[1]与19年同期销量比较!F7)/[1]与19年同期销量比较!F7*100</f>
        <v>-45.2214301959783</v>
      </c>
      <c r="H8" s="18">
        <v>81371.0328</v>
      </c>
      <c r="I8" s="18">
        <f>(H8-[1]与19年同期销量比较!H7)/[1]与19年同期销量比较!H7*100</f>
        <v>-73.2356566377589</v>
      </c>
      <c r="J8" s="18">
        <f t="shared" ref="J8:J39" si="0">B8+F8</f>
        <v>56552.8832</v>
      </c>
      <c r="K8" s="18">
        <f>(J8-[1]与19年同期销量比较!J7)/[1]与19年同期销量比较!J7*100</f>
        <v>-43.8155533878991</v>
      </c>
      <c r="L8" s="18">
        <f t="shared" ref="L8:L39" si="1">D8+H8</f>
        <v>125325.68</v>
      </c>
      <c r="M8" s="18">
        <f>(L8-[1]与19年同期销量比较!L7)/[1]与19年同期销量比较!L7*100</f>
        <v>-73.3904936583949</v>
      </c>
    </row>
    <row r="9" spans="1:13">
      <c r="A9" s="9" t="s">
        <v>63</v>
      </c>
      <c r="B9" s="18">
        <v>24261.517995</v>
      </c>
      <c r="C9" s="18">
        <f>(B9-[1]与19年同期销量比较!B8)/[1]与19年同期销量比较!B8*100</f>
        <v>-19.3410750362267</v>
      </c>
      <c r="D9" s="18">
        <v>72285.848097</v>
      </c>
      <c r="E9" s="18">
        <f>(D9-[1]与19年同期销量比较!D8)/[1]与19年同期销量比较!D8*100</f>
        <v>-49.625979962014</v>
      </c>
      <c r="F9" s="18">
        <v>19876.768</v>
      </c>
      <c r="G9" s="18">
        <f>(F9-[1]与19年同期销量比较!F8)/[1]与19年同期销量比较!F8*100</f>
        <v>-29.6413796572883</v>
      </c>
      <c r="H9" s="18">
        <v>62866.3637</v>
      </c>
      <c r="I9" s="18">
        <f>(H9-[1]与19年同期销量比较!H8)/[1]与19年同期销量比较!H8*100</f>
        <v>-54.4645651483191</v>
      </c>
      <c r="J9" s="18">
        <f t="shared" si="0"/>
        <v>44138.285995</v>
      </c>
      <c r="K9" s="18">
        <f>(J9-[1]与19年同期销量比较!J8)/[1]与19年同期销量比较!J8*100</f>
        <v>-24.329782529146</v>
      </c>
      <c r="L9" s="18">
        <f t="shared" si="1"/>
        <v>135152.211797</v>
      </c>
      <c r="M9" s="18">
        <f>(L9-[1]与19年同期销量比较!L8)/[1]与19年同期销量比较!L8*100</f>
        <v>-51.9985468834874</v>
      </c>
    </row>
    <row r="10" spans="1:13">
      <c r="A10" s="9" t="s">
        <v>64</v>
      </c>
      <c r="B10" s="18">
        <v>40059.290254</v>
      </c>
      <c r="C10" s="18">
        <f>(B10-[1]与19年同期销量比较!B9)/[1]与19年同期销量比较!B9*100</f>
        <v>-11.8888199686077</v>
      </c>
      <c r="D10" s="18">
        <v>117551.551715</v>
      </c>
      <c r="E10" s="18">
        <f>(D10-[1]与19年同期销量比较!D9)/[1]与19年同期销量比较!D9*100</f>
        <v>-48.6014524486534</v>
      </c>
      <c r="F10" s="18">
        <v>82661.115</v>
      </c>
      <c r="G10" s="18">
        <f>(F10-[1]与19年同期销量比较!F9)/[1]与19年同期销量比较!F9*100</f>
        <v>1.36229789737419</v>
      </c>
      <c r="H10" s="18">
        <v>250849.3468</v>
      </c>
      <c r="I10" s="18">
        <f>(H10-[1]与19年同期销量比较!H9)/[1]与19年同期销量比较!H9*100</f>
        <v>-39.8493187388996</v>
      </c>
      <c r="J10" s="18">
        <f t="shared" si="0"/>
        <v>122720.405254</v>
      </c>
      <c r="K10" s="18">
        <f>(J10-[1]与19年同期销量比较!J9)/[1]与19年同期销量比较!J9*100</f>
        <v>-3.38089700183952</v>
      </c>
      <c r="L10" s="18">
        <f t="shared" si="1"/>
        <v>368400.898515</v>
      </c>
      <c r="M10" s="18">
        <f>(L10-[1]与19年同期销量比较!L9)/[1]与19年同期销量比较!L9*100</f>
        <v>-42.9491151255191</v>
      </c>
    </row>
    <row r="11" spans="1:13">
      <c r="A11" s="9" t="s">
        <v>65</v>
      </c>
      <c r="B11" s="18">
        <v>27987.853262</v>
      </c>
      <c r="C11" s="18">
        <f>(B11-[1]与19年同期销量比较!B10)/[1]与19年同期销量比较!B10*100</f>
        <v>-3.38736556901146</v>
      </c>
      <c r="D11" s="18">
        <v>86621.646988</v>
      </c>
      <c r="E11" s="18">
        <f>(D11-[1]与19年同期销量比较!D10)/[1]与19年同期销量比较!D10*100</f>
        <v>-38.5768430561751</v>
      </c>
      <c r="F11" s="18">
        <v>16760.1978</v>
      </c>
      <c r="G11" s="18">
        <f>(F11-[1]与19年同期销量比较!F10)/[1]与19年同期销量比较!F10*100</f>
        <v>-36.3239563917862</v>
      </c>
      <c r="H11" s="18">
        <v>50351.0089</v>
      </c>
      <c r="I11" s="18">
        <f>(H11-[1]与19年同期销量比较!H10)/[1]与19年同期销量比较!H10*100</f>
        <v>-61.7890773668566</v>
      </c>
      <c r="J11" s="18">
        <f t="shared" si="0"/>
        <v>44748.051062</v>
      </c>
      <c r="K11" s="18">
        <f>(J11-[1]与19年同期销量比较!J10)/[1]与19年同期销量比较!J10*100</f>
        <v>-19.0669181548638</v>
      </c>
      <c r="L11" s="18">
        <f t="shared" si="1"/>
        <v>136972.655888</v>
      </c>
      <c r="M11" s="18">
        <f>(L11-[1]与19年同期销量比较!L10)/[1]与19年同期销量比较!L10*100</f>
        <v>-49.789283318396</v>
      </c>
    </row>
    <row r="12" spans="1:13">
      <c r="A12" s="9" t="s">
        <v>66</v>
      </c>
      <c r="B12" s="18">
        <v>31719.779994</v>
      </c>
      <c r="C12" s="18">
        <f>(B12-[1]与19年同期销量比较!B11)/[1]与19年同期销量比较!B11*100</f>
        <v>-4.55130476040034</v>
      </c>
      <c r="D12" s="18">
        <v>97818.214747</v>
      </c>
      <c r="E12" s="18">
        <f>(D12-[1]与19年同期销量比较!D11)/[1]与19年同期销量比较!D11*100</f>
        <v>-50.726820124042</v>
      </c>
      <c r="F12" s="18">
        <v>36640.1614</v>
      </c>
      <c r="G12" s="18">
        <f>(F12-[1]与19年同期销量比较!F11)/[1]与19年同期销量比较!F11*100</f>
        <v>-33.3707204867393</v>
      </c>
      <c r="H12" s="18">
        <v>111719.6436</v>
      </c>
      <c r="I12" s="18">
        <f>(H12-[1]与19年同期销量比较!H11)/[1]与19年同期销量比较!H11*100</f>
        <v>-55.3154011933049</v>
      </c>
      <c r="J12" s="18">
        <f t="shared" si="0"/>
        <v>68359.941394</v>
      </c>
      <c r="K12" s="18">
        <f>(J12-[1]与19年同期销量比较!J11)/[1]与19年同期销量比较!J11*100</f>
        <v>-22.5149231046471</v>
      </c>
      <c r="L12" s="18">
        <f t="shared" si="1"/>
        <v>209537.858347</v>
      </c>
      <c r="M12" s="18">
        <f>(L12-[1]与19年同期销量比较!L11)/[1]与19年同期销量比较!L11*100</f>
        <v>-53.2845134112926</v>
      </c>
    </row>
    <row r="13" spans="1:13">
      <c r="A13" s="9" t="s">
        <v>67</v>
      </c>
      <c r="B13" s="18">
        <v>64604.908938</v>
      </c>
      <c r="C13" s="18">
        <f>(B13-[1]与19年同期销量比较!B12)/[1]与19年同期销量比较!B12*100</f>
        <v>-14.5087447448407</v>
      </c>
      <c r="D13" s="18">
        <v>198018.262154</v>
      </c>
      <c r="E13" s="18">
        <f>(D13-[1]与19年同期销量比较!D12)/[1]与19年同期销量比较!D12*100</f>
        <v>-49.3504131621322</v>
      </c>
      <c r="F13" s="18">
        <v>31943.4976</v>
      </c>
      <c r="G13" s="18">
        <f>(F13-[1]与19年同期销量比较!F12)/[1]与19年同期销量比较!F12*100</f>
        <v>-41.5503866902355</v>
      </c>
      <c r="H13" s="18">
        <v>94050.772</v>
      </c>
      <c r="I13" s="18">
        <f>(H13-[1]与19年同期销量比较!H12)/[1]与19年同期销量比较!H12*100</f>
        <v>-64.5214394035071</v>
      </c>
      <c r="J13" s="18">
        <f t="shared" si="0"/>
        <v>96548.406538</v>
      </c>
      <c r="K13" s="18">
        <f>(J13-[1]与19年同期销量比较!J12)/[1]与19年同期销量比较!J12*100</f>
        <v>-25.8576760371661</v>
      </c>
      <c r="L13" s="18">
        <f t="shared" si="1"/>
        <v>292069.034154</v>
      </c>
      <c r="M13" s="18">
        <f>(L13-[1]与19年同期销量比较!L12)/[1]与19年同期销量比较!L12*100</f>
        <v>-55.4806174860582</v>
      </c>
    </row>
    <row r="14" spans="1:13">
      <c r="A14" s="9" t="s">
        <v>68</v>
      </c>
      <c r="B14" s="18">
        <v>19676.187008</v>
      </c>
      <c r="C14" s="18">
        <f>(B14-[1]与19年同期销量比较!B13)/[1]与19年同期销量比较!B13*100</f>
        <v>-11.6690722247187</v>
      </c>
      <c r="D14" s="18">
        <v>63596.444151</v>
      </c>
      <c r="E14" s="18">
        <f>(D14-[1]与19年同期销量比较!D13)/[1]与19年同期销量比较!D13*100</f>
        <v>-43.5027286720747</v>
      </c>
      <c r="F14" s="18">
        <v>31870.9996</v>
      </c>
      <c r="G14" s="18">
        <f>(F14-[1]与19年同期销量比较!F13)/[1]与19年同期销量比较!F13*100</f>
        <v>-2.14278292652373</v>
      </c>
      <c r="H14" s="18">
        <v>95841.5544</v>
      </c>
      <c r="I14" s="18">
        <f>(H14-[1]与19年同期销量比较!H13)/[1]与19年同期销量比较!H13*100</f>
        <v>-40.1679532976298</v>
      </c>
      <c r="J14" s="18">
        <f t="shared" si="0"/>
        <v>51547.186608</v>
      </c>
      <c r="K14" s="18">
        <f>(J14-[1]与19年同期销量比较!J13)/[1]与19年同期销量比较!J13*100</f>
        <v>-6.01196801031181</v>
      </c>
      <c r="L14" s="18">
        <f t="shared" si="1"/>
        <v>159437.998551</v>
      </c>
      <c r="M14" s="18">
        <f>(L14-[1]与19年同期销量比较!L13)/[1]与19年同期销量比较!L13*100</f>
        <v>-41.5442353870147</v>
      </c>
    </row>
    <row r="15" spans="1:13">
      <c r="A15" s="9" t="s">
        <v>69</v>
      </c>
      <c r="B15" s="18">
        <v>27091.216866</v>
      </c>
      <c r="C15" s="18">
        <f>(B15-[1]与19年同期销量比较!B14)/[1]与19年同期销量比较!B14*100</f>
        <v>-12.996066535579</v>
      </c>
      <c r="D15" s="18">
        <v>81507.595395</v>
      </c>
      <c r="E15" s="18">
        <f>(D15-[1]与19年同期销量比较!D14)/[1]与19年同期销量比较!D14*100</f>
        <v>-52.6385156349309</v>
      </c>
      <c r="F15" s="18">
        <v>31254.0892</v>
      </c>
      <c r="G15" s="18">
        <f>(F15-[1]与19年同期销量比较!F14)/[1]与19年同期销量比较!F14*100</f>
        <v>-29.2855022928026</v>
      </c>
      <c r="H15" s="18">
        <v>94802.0347</v>
      </c>
      <c r="I15" s="18">
        <f>(H15-[1]与19年同期销量比较!H14)/[1]与19年同期销量比较!H14*100</f>
        <v>-58.0875318609324</v>
      </c>
      <c r="J15" s="18">
        <f t="shared" si="0"/>
        <v>58345.306066</v>
      </c>
      <c r="K15" s="18">
        <f>(J15-[1]与19年同期销量比较!J14)/[1]与19年同期销量比较!J14*100</f>
        <v>-22.552697212438</v>
      </c>
      <c r="L15" s="18">
        <f t="shared" si="1"/>
        <v>176309.630095</v>
      </c>
      <c r="M15" s="18">
        <f>(L15-[1]与19年同期销量比较!L14)/[1]与19年同期销量比较!L14*100</f>
        <v>-55.7330551895756</v>
      </c>
    </row>
    <row r="16" spans="1:13">
      <c r="A16" s="9" t="s">
        <v>70</v>
      </c>
      <c r="B16" s="18">
        <v>45891.444313</v>
      </c>
      <c r="C16" s="18">
        <f>(B16-[1]与19年同期销量比较!B15)/[1]与19年同期销量比较!B15*100</f>
        <v>5.84582102166363</v>
      </c>
      <c r="D16" s="18">
        <v>142609.134223</v>
      </c>
      <c r="E16" s="18">
        <f>(D16-[1]与19年同期销量比较!D15)/[1]与19年同期销量比较!D15*100</f>
        <v>-34.9003240450787</v>
      </c>
      <c r="F16" s="18">
        <v>31736.5469</v>
      </c>
      <c r="G16" s="18">
        <f>(F16-[1]与19年同期销量比较!F15)/[1]与19年同期销量比较!F15*100</f>
        <v>-14.2476313126717</v>
      </c>
      <c r="H16" s="18">
        <v>95436.7441</v>
      </c>
      <c r="I16" s="18">
        <f>(H16-[1]与19年同期销量比较!H15)/[1]与19年同期销量比较!H15*100</f>
        <v>-45.790128795915</v>
      </c>
      <c r="J16" s="18">
        <f t="shared" si="0"/>
        <v>77627.991213</v>
      </c>
      <c r="K16" s="18">
        <f>(J16-[1]与19年同期销量比较!J15)/[1]与19年同期销量比较!J15*100</f>
        <v>-3.40741321623397</v>
      </c>
      <c r="L16" s="18">
        <f t="shared" si="1"/>
        <v>238045.878323</v>
      </c>
      <c r="M16" s="18">
        <f>(L16-[1]与19年同期销量比较!L15)/[1]与19年同期销量比较!L15*100</f>
        <v>-39.7524912636567</v>
      </c>
    </row>
    <row r="17" spans="1:13">
      <c r="A17" s="9" t="s">
        <v>71</v>
      </c>
      <c r="B17" s="18">
        <v>88860.228113</v>
      </c>
      <c r="C17" s="18">
        <f>(B17-[1]与19年同期销量比较!B16)/[1]与19年同期销量比较!B16*100</f>
        <v>-22.840374223605</v>
      </c>
      <c r="D17" s="18">
        <v>274635.67383</v>
      </c>
      <c r="E17" s="18">
        <f>(D17-[1]与19年同期销量比较!D16)/[1]与19年同期销量比较!D16*100</f>
        <v>-51.3151197217909</v>
      </c>
      <c r="F17" s="18">
        <v>188281.2061</v>
      </c>
      <c r="G17" s="18">
        <f>(F17-[1]与19年同期销量比较!F16)/[1]与19年同期销量比较!F16*100</f>
        <v>-3.28289580131429</v>
      </c>
      <c r="H17" s="18">
        <v>555040.5303</v>
      </c>
      <c r="I17" s="18">
        <f>(H17-[1]与19年同期销量比较!H16)/[1]与19年同期销量比较!H16*100</f>
        <v>-41.1613220095987</v>
      </c>
      <c r="J17" s="18">
        <f t="shared" si="0"/>
        <v>277141.434213</v>
      </c>
      <c r="K17" s="18">
        <f>(J17-[1]与19年同期销量比较!J16)/[1]与19年同期销量比较!J16*100</f>
        <v>-10.5522856214102</v>
      </c>
      <c r="L17" s="18">
        <f t="shared" si="1"/>
        <v>829676.20413</v>
      </c>
      <c r="M17" s="18">
        <f>(L17-[1]与19年同期销量比较!L16)/[1]与19年同期销量比较!L16*100</f>
        <v>-44.9610528450629</v>
      </c>
    </row>
    <row r="18" spans="1:13">
      <c r="A18" s="9" t="s">
        <v>72</v>
      </c>
      <c r="B18" s="18">
        <v>106376.519745</v>
      </c>
      <c r="C18" s="18">
        <f>(B18-[1]与19年同期销量比较!B17)/[1]与19年同期销量比较!B17*100</f>
        <v>-21.4755987083367</v>
      </c>
      <c r="D18" s="18">
        <v>354855.109881</v>
      </c>
      <c r="E18" s="18">
        <f>(D18-[1]与19年同期销量比较!D17)/[1]与19年同期销量比较!D17*100</f>
        <v>-43.787306650153</v>
      </c>
      <c r="F18" s="18">
        <v>111690.5773</v>
      </c>
      <c r="G18" s="18">
        <f>(F18-[1]与19年同期销量比较!F17)/[1]与19年同期销量比较!F17*100</f>
        <v>-16.1373127131331</v>
      </c>
      <c r="H18" s="18">
        <v>327110.8395</v>
      </c>
      <c r="I18" s="18">
        <f>(H18-[1]与19年同期销量比较!H17)/[1]与19年同期销量比较!H17*100</f>
        <v>-49.6991795609714</v>
      </c>
      <c r="J18" s="18">
        <f t="shared" si="0"/>
        <v>218067.097045</v>
      </c>
      <c r="K18" s="18">
        <f>(J18-[1]与19年同期销量比较!J17)/[1]与19年同期销量比较!J17*100</f>
        <v>-18.8291747648949</v>
      </c>
      <c r="L18" s="18">
        <f t="shared" si="1"/>
        <v>681965.949381</v>
      </c>
      <c r="M18" s="18">
        <f>(L18-[1]与19年同期销量比较!L17)/[1]与19年同期销量比较!L17*100</f>
        <v>-46.7871513626101</v>
      </c>
    </row>
    <row r="19" spans="1:13">
      <c r="A19" s="9" t="s">
        <v>73</v>
      </c>
      <c r="B19" s="18">
        <v>42962.099515</v>
      </c>
      <c r="C19" s="18">
        <f>(B19-[1]与19年同期销量比较!B18)/[1]与19年同期销量比较!B18*100</f>
        <v>-30.5110180948819</v>
      </c>
      <c r="D19" s="18">
        <v>143042.529295</v>
      </c>
      <c r="E19" s="18">
        <f>(D19-[1]与19年同期销量比较!D18)/[1]与19年同期销量比较!D18*100</f>
        <v>-53.435326338542</v>
      </c>
      <c r="F19" s="18">
        <v>54858.94</v>
      </c>
      <c r="G19" s="18">
        <f>(F19-[1]与19年同期销量比较!F18)/[1]与19年同期销量比较!F18*100</f>
        <v>-19.1351171227083</v>
      </c>
      <c r="H19" s="18">
        <v>162866.2535</v>
      </c>
      <c r="I19" s="18">
        <f>(H19-[1]与19年同期销量比较!H18)/[1]与19年同期销量比较!H18*100</f>
        <v>-52.168474442469</v>
      </c>
      <c r="J19" s="18">
        <f t="shared" si="0"/>
        <v>97821.039515</v>
      </c>
      <c r="K19" s="18">
        <f>(J19-[1]与19年同期销量比较!J18)/[1]与19年同期销量比较!J18*100</f>
        <v>-24.5592354865599</v>
      </c>
      <c r="L19" s="18">
        <f t="shared" si="1"/>
        <v>305908.782795</v>
      </c>
      <c r="M19" s="18">
        <f>(L19-[1]与19年同期销量比较!L18)/[1]与19年同期销量比较!L18*100</f>
        <v>-52.769325274297</v>
      </c>
    </row>
    <row r="20" spans="1:13">
      <c r="A20" s="9" t="s">
        <v>74</v>
      </c>
      <c r="B20" s="18">
        <v>29387.24623</v>
      </c>
      <c r="C20" s="18">
        <f>(B20-[1]与19年同期销量比较!B19)/[1]与19年同期销量比较!B19*100</f>
        <v>-24.789017915359</v>
      </c>
      <c r="D20" s="18">
        <v>97135.247071</v>
      </c>
      <c r="E20" s="18">
        <f>(D20-[1]与19年同期销量比较!D19)/[1]与19年同期销量比较!D19*100</f>
        <v>-47.285861517271</v>
      </c>
      <c r="F20" s="18">
        <v>81433.1607</v>
      </c>
      <c r="G20" s="18">
        <f>(F20-[1]与19年同期销量比较!F19)/[1]与19年同期销量比较!F19*100</f>
        <v>12.2359273345743</v>
      </c>
      <c r="H20" s="18">
        <v>244435.3267</v>
      </c>
      <c r="I20" s="18">
        <f>(H20-[1]与19年同期销量比较!H19)/[1]与19年同期销量比较!H19*100</f>
        <v>-33.6376573782881</v>
      </c>
      <c r="J20" s="18">
        <f t="shared" si="0"/>
        <v>110820.40693</v>
      </c>
      <c r="K20" s="18">
        <f>(J20-[1]与19年同期销量比较!J19)/[1]与19年同期销量比较!J19*100</f>
        <v>-0.723842170563668</v>
      </c>
      <c r="L20" s="18">
        <f t="shared" si="1"/>
        <v>341570.573771</v>
      </c>
      <c r="M20" s="18">
        <f>(L20-[1]与19年同期销量比较!L19)/[1]与19年同期销量比较!L19*100</f>
        <v>-38.1887172890599</v>
      </c>
    </row>
    <row r="21" spans="1:13">
      <c r="A21" s="9" t="s">
        <v>75</v>
      </c>
      <c r="B21" s="18">
        <v>24831.494784</v>
      </c>
      <c r="C21" s="18">
        <f>(B21-[1]与19年同期销量比较!B20)/[1]与19年同期销量比较!B20*100</f>
        <v>-28.6632621288245</v>
      </c>
      <c r="D21" s="18">
        <v>82672.096055</v>
      </c>
      <c r="E21" s="18">
        <f>(D21-[1]与19年同期销量比较!D20)/[1]与19年同期销量比较!D20*100</f>
        <v>-48.3558247505696</v>
      </c>
      <c r="F21" s="18">
        <v>35878.7722</v>
      </c>
      <c r="G21" s="18">
        <f>(F21-[1]与19年同期销量比较!F20)/[1]与19年同期销量比较!F20*100</f>
        <v>-36.3165161695875</v>
      </c>
      <c r="H21" s="18">
        <v>115956.7296</v>
      </c>
      <c r="I21" s="18">
        <f>(H21-[1]与19年同期销量比较!H20)/[1]与19年同期销量比较!H20*100</f>
        <v>-56.8721053977699</v>
      </c>
      <c r="J21" s="18">
        <f t="shared" si="0"/>
        <v>60710.266984</v>
      </c>
      <c r="K21" s="18">
        <f>(J21-[1]与19年同期销量比较!J20)/[1]与19年同期销量比较!J20*100</f>
        <v>-33.3937886017285</v>
      </c>
      <c r="L21" s="18">
        <f t="shared" si="1"/>
        <v>198628.825655</v>
      </c>
      <c r="M21" s="18">
        <f>(L21-[1]与19年同期销量比较!L20)/[1]与19年同期销量比较!L20*100</f>
        <v>-53.6938879240528</v>
      </c>
    </row>
    <row r="22" spans="1:13">
      <c r="A22" s="9" t="s">
        <v>76</v>
      </c>
      <c r="B22" s="18">
        <v>90198.402186</v>
      </c>
      <c r="C22" s="18">
        <f>(B22-[1]与19年同期销量比较!B21)/[1]与19年同期销量比较!B21*100</f>
        <v>-23.1740024220985</v>
      </c>
      <c r="D22" s="18">
        <v>310856.916113</v>
      </c>
      <c r="E22" s="18">
        <f>(D22-[1]与19年同期销量比较!D21)/[1]与19年同期销量比较!D21*100</f>
        <v>-47.710615157514</v>
      </c>
      <c r="F22" s="18">
        <v>116804.4391</v>
      </c>
      <c r="G22" s="18">
        <f>(F22-[1]与19年同期销量比较!F21)/[1]与19年同期销量比较!F21*100</f>
        <v>-31.068933431204</v>
      </c>
      <c r="H22" s="18">
        <v>391013.9799</v>
      </c>
      <c r="I22" s="18">
        <f>(H22-[1]与19年同期销量比较!H21)/[1]与19年同期销量比较!H21*100</f>
        <v>-53.9371961659348</v>
      </c>
      <c r="J22" s="18">
        <f t="shared" si="0"/>
        <v>207002.841286</v>
      </c>
      <c r="K22" s="18">
        <f>(J22-[1]与19年同期销量比较!J21)/[1]与19年同期销量比较!J21*100</f>
        <v>-27.8376633753289</v>
      </c>
      <c r="L22" s="18">
        <f t="shared" si="1"/>
        <v>701870.896013</v>
      </c>
      <c r="M22" s="18">
        <f>(L22-[1]与19年同期销量比较!L21)/[1]与19年同期销量比较!L21*100</f>
        <v>-51.372590830676</v>
      </c>
    </row>
    <row r="23" spans="1:13">
      <c r="A23" s="9" t="s">
        <v>77</v>
      </c>
      <c r="B23" s="18">
        <v>40805.957133</v>
      </c>
      <c r="C23" s="18">
        <f>(B23-[1]与19年同期销量比较!B22)/[1]与19年同期销量比较!B22*100</f>
        <v>-24.9360779343815</v>
      </c>
      <c r="D23" s="18">
        <v>130130.198912</v>
      </c>
      <c r="E23" s="18">
        <f>(D23-[1]与19年同期销量比较!D22)/[1]与19年同期销量比较!D22*100</f>
        <v>-52.6343325822991</v>
      </c>
      <c r="F23" s="18">
        <v>100967.6017</v>
      </c>
      <c r="G23" s="18">
        <f>(F23-[1]与19年同期销量比较!F22)/[1]与19年同期销量比较!F22*100</f>
        <v>-29.5015106149099</v>
      </c>
      <c r="H23" s="18">
        <v>338600.8019</v>
      </c>
      <c r="I23" s="18">
        <f>(H23-[1]与19年同期销量比较!H22)/[1]与19年同期销量比较!H22*100</f>
        <v>-51.2113784536406</v>
      </c>
      <c r="J23" s="18">
        <f t="shared" si="0"/>
        <v>141773.558833</v>
      </c>
      <c r="K23" s="18">
        <f>(J23-[1]与19年同期销量比较!J22)/[1]与19年同期销量比较!J22*100</f>
        <v>-28.2453974073256</v>
      </c>
      <c r="L23" s="18">
        <f t="shared" si="1"/>
        <v>468731.000812</v>
      </c>
      <c r="M23" s="18">
        <f>(L23-[1]与19年同期销量比较!L22)/[1]与19年同期销量比较!L22*100</f>
        <v>-51.6149244825462</v>
      </c>
    </row>
    <row r="24" spans="1:13">
      <c r="A24" s="9" t="s">
        <v>78</v>
      </c>
      <c r="B24" s="18">
        <v>52843.637601</v>
      </c>
      <c r="C24" s="18">
        <f>(B24-[1]与19年同期销量比较!B23)/[1]与19年同期销量比较!B23*100</f>
        <v>-27.3568467830997</v>
      </c>
      <c r="D24" s="18">
        <v>148493.971024</v>
      </c>
      <c r="E24" s="18">
        <f>(D24-[1]与19年同期销量比较!D23)/[1]与19年同期销量比较!D23*100</f>
        <v>-57.5958547834907</v>
      </c>
      <c r="F24" s="18">
        <v>58704.4813</v>
      </c>
      <c r="G24" s="18">
        <f>(F24-[1]与19年同期销量比较!F23)/[1]与19年同期销量比较!F23*100</f>
        <v>-33.8915188064683</v>
      </c>
      <c r="H24" s="18">
        <v>163532.0344</v>
      </c>
      <c r="I24" s="18">
        <f>(H24-[1]与19年同期销量比较!H23)/[1]与19年同期销量比较!H23*100</f>
        <v>-62.1360034704782</v>
      </c>
      <c r="J24" s="18">
        <f t="shared" si="0"/>
        <v>111548.118901</v>
      </c>
      <c r="K24" s="18">
        <f>(J24-[1]与19年同期销量比较!J23)/[1]与19年同期销量比较!J23*100</f>
        <v>-30.9489271937892</v>
      </c>
      <c r="L24" s="18">
        <f t="shared" si="1"/>
        <v>312026.005424</v>
      </c>
      <c r="M24" s="18">
        <f>(L24-[1]与19年同期销量比较!L23)/[1]与19年同期销量比较!L23*100</f>
        <v>-60.1030892091891</v>
      </c>
    </row>
    <row r="25" spans="1:13">
      <c r="A25" s="9" t="s">
        <v>79</v>
      </c>
      <c r="B25" s="18">
        <v>49646.221812</v>
      </c>
      <c r="C25" s="18">
        <f>(B25-[1]与19年同期销量比较!B24)/[1]与19年同期销量比较!B24*100</f>
        <v>-26.8455421352407</v>
      </c>
      <c r="D25" s="18">
        <v>163879.217059</v>
      </c>
      <c r="E25" s="18">
        <f>(D25-[1]与19年同期销量比较!D24)/[1]与19年同期销量比较!D24*100</f>
        <v>-53.2138765039909</v>
      </c>
      <c r="F25" s="18">
        <v>23336.0742</v>
      </c>
      <c r="G25" s="18">
        <f>(F25-[1]与19年同期销量比较!F24)/[1]与19年同期销量比较!F24*100</f>
        <v>-57.8284046748192</v>
      </c>
      <c r="H25" s="18">
        <v>82183.4017</v>
      </c>
      <c r="I25" s="18">
        <f>(H25-[1]与19年同期销量比较!H24)/[1]与19年同期销量比较!H24*100</f>
        <v>-67.4069688390471</v>
      </c>
      <c r="J25" s="18">
        <f t="shared" si="0"/>
        <v>72982.296012</v>
      </c>
      <c r="K25" s="18">
        <f>(J25-[1]与19年同期销量比较!J24)/[1]与19年同期销量比较!J24*100</f>
        <v>-40.7615709055216</v>
      </c>
      <c r="L25" s="18">
        <f t="shared" si="1"/>
        <v>246062.618759</v>
      </c>
      <c r="M25" s="18">
        <f>(L25-[1]与19年同期销量比较!L24)/[1]与19年同期销量比较!L24*100</f>
        <v>-59.1545350629988</v>
      </c>
    </row>
    <row r="26" spans="1:13">
      <c r="A26" s="9" t="s">
        <v>80</v>
      </c>
      <c r="B26" s="18">
        <v>145746.36893</v>
      </c>
      <c r="C26" s="18">
        <f>(B26-[1]与19年同期销量比较!B25)/[1]与19年同期销量比较!B25*100</f>
        <v>-13.7613852326308</v>
      </c>
      <c r="D26" s="18">
        <v>425955.637521</v>
      </c>
      <c r="E26" s="18">
        <f>(D26-[1]与19年同期销量比较!D25)/[1]与19年同期销量比较!D25*100</f>
        <v>-47.9743944226958</v>
      </c>
      <c r="F26" s="18">
        <v>119043.4828</v>
      </c>
      <c r="G26" s="18">
        <f>(F26-[1]与19年同期销量比较!F25)/[1]与19年同期销量比较!F25*100</f>
        <v>-31.4874513937142</v>
      </c>
      <c r="H26" s="18">
        <v>353220.5272</v>
      </c>
      <c r="I26" s="18">
        <f>(H26-[1]与19年同期销量比较!H25)/[1]与19年同期销量比较!H25*100</f>
        <v>-57.3269957517768</v>
      </c>
      <c r="J26" s="18">
        <f t="shared" si="0"/>
        <v>264789.85173</v>
      </c>
      <c r="K26" s="18">
        <f>(J26-[1]与19年同期销量比较!J25)/[1]与19年同期销量比较!J25*100</f>
        <v>-22.7472611284696</v>
      </c>
      <c r="L26" s="18">
        <f t="shared" si="1"/>
        <v>779176.164721</v>
      </c>
      <c r="M26" s="18">
        <f>(L26-[1]与19年同期销量比较!L25)/[1]与19年同期销量比较!L25*100</f>
        <v>-52.6762435498832</v>
      </c>
    </row>
    <row r="27" spans="1:13">
      <c r="A27" s="9" t="s">
        <v>81</v>
      </c>
      <c r="B27" s="18">
        <v>30542.871313</v>
      </c>
      <c r="C27" s="18">
        <f>(B27-[1]与19年同期销量比较!B26)/[1]与19年同期销量比较!B26*100</f>
        <v>-22.6498020282074</v>
      </c>
      <c r="D27" s="18">
        <v>108954.952882</v>
      </c>
      <c r="E27" s="18">
        <f>(D27-[1]与19年同期销量比较!D26)/[1]与19年同期销量比较!D26*100</f>
        <v>-40.751532880445</v>
      </c>
      <c r="F27" s="18">
        <v>12578.4116</v>
      </c>
      <c r="G27" s="18">
        <f>(F27-[1]与19年同期销量比较!F26)/[1]与19年同期销量比较!F26*100</f>
        <v>-40.9542736138151</v>
      </c>
      <c r="H27" s="18">
        <v>39654.2269</v>
      </c>
      <c r="I27" s="18">
        <f>(H27-[1]与19年同期销量比较!H26)/[1]与19年同期销量比较!H26*100</f>
        <v>-64.959517574546</v>
      </c>
      <c r="J27" s="18">
        <f t="shared" si="0"/>
        <v>43121.282913</v>
      </c>
      <c r="K27" s="18">
        <f>(J27-[1]与19年同期销量比较!J26)/[1]与19年同期销量比较!J26*100</f>
        <v>-29.0643682919712</v>
      </c>
      <c r="L27" s="18">
        <f t="shared" si="1"/>
        <v>148609.179782</v>
      </c>
      <c r="M27" s="18">
        <f>(L27-[1]与19年同期销量比较!L26)/[1]与19年同期销量比较!L26*100</f>
        <v>-49.9736606370263</v>
      </c>
    </row>
    <row r="28" spans="1:13">
      <c r="A28" s="9" t="s">
        <v>82</v>
      </c>
      <c r="B28" s="18">
        <v>3175.592893</v>
      </c>
      <c r="C28" s="18">
        <f>(B28-[1]与19年同期销量比较!B27)/[1]与19年同期销量比较!B27*100</f>
        <v>-53.1507138465946</v>
      </c>
      <c r="D28" s="18">
        <v>12706.953221</v>
      </c>
      <c r="E28" s="18">
        <f>(D28-[1]与19年同期销量比较!D27)/[1]与19年同期销量比较!D27*100</f>
        <v>-68.833793171368</v>
      </c>
      <c r="F28" s="18">
        <v>4805.46407</v>
      </c>
      <c r="G28" s="18">
        <f>(F28-[1]与19年同期销量比较!F27)/[1]与19年同期销量比较!F27*100</f>
        <v>-19.782423031469</v>
      </c>
      <c r="H28" s="18">
        <v>14527.41421</v>
      </c>
      <c r="I28" s="18">
        <f>(H28-[1]与19年同期销量比较!H27)/[1]与19年同期销量比较!H27*100</f>
        <v>-55.3421017006412</v>
      </c>
      <c r="J28" s="18">
        <f t="shared" si="0"/>
        <v>7981.056963</v>
      </c>
      <c r="K28" s="18">
        <f>(J28-[1]与19年同期销量比较!J27)/[1]与19年同期销量比较!J27*100</f>
        <v>-37.4959026677493</v>
      </c>
      <c r="L28" s="18">
        <f t="shared" si="1"/>
        <v>27234.367431</v>
      </c>
      <c r="M28" s="18">
        <f>(L28-[1]与19年同期销量比较!L27)/[1]与19年同期销量比较!L27*100</f>
        <v>-62.8463626720082</v>
      </c>
    </row>
    <row r="29" spans="1:13">
      <c r="A29" s="9" t="s">
        <v>83</v>
      </c>
      <c r="B29" s="18">
        <v>30666.716111</v>
      </c>
      <c r="C29" s="18">
        <f>(B29-[1]与19年同期销量比较!B28)/[1]与19年同期销量比较!B28*100</f>
        <v>-18.2889979103505</v>
      </c>
      <c r="D29" s="18">
        <v>102941.929591</v>
      </c>
      <c r="E29" s="18">
        <f>(D29-[1]与19年同期销量比较!D28)/[1]与19年同期销量比较!D28*100</f>
        <v>-45.6480033946992</v>
      </c>
      <c r="F29" s="18">
        <v>21283.595</v>
      </c>
      <c r="G29" s="18">
        <f>(F29-[1]与19年同期销量比较!F28)/[1]与19年同期销量比较!F28*100</f>
        <v>-58.0197484076279</v>
      </c>
      <c r="H29" s="18">
        <v>72127.739</v>
      </c>
      <c r="I29" s="18">
        <f>(H29-[1]与19年同期销量比较!H28)/[1]与19年同期销量比较!H28*100</f>
        <v>-68.9750758790715</v>
      </c>
      <c r="J29" s="18">
        <f t="shared" si="0"/>
        <v>51950.311111</v>
      </c>
      <c r="K29" s="18">
        <f>(J29-[1]与19年同期销量比较!J28)/[1]与19年同期销量比较!J28*100</f>
        <v>-41.119295136904</v>
      </c>
      <c r="L29" s="18">
        <f t="shared" si="1"/>
        <v>175069.668591</v>
      </c>
      <c r="M29" s="18">
        <f>(L29-[1]与19年同期销量比较!L28)/[1]与19年同期销量比较!L28*100</f>
        <v>-58.5026758032451</v>
      </c>
    </row>
    <row r="30" spans="1:13">
      <c r="A30" s="9" t="s">
        <v>84</v>
      </c>
      <c r="B30" s="18">
        <v>75283.40405</v>
      </c>
      <c r="C30" s="18">
        <f>(B30-[1]与19年同期销量比较!B29)/[1]与19年同期销量比较!B29*100</f>
        <v>-6.6429847313091</v>
      </c>
      <c r="D30" s="18">
        <v>266859.408228</v>
      </c>
      <c r="E30" s="18">
        <f>(D30-[1]与19年同期销量比较!D29)/[1]与19年同期销量比较!D29*100</f>
        <v>-36.9396916804187</v>
      </c>
      <c r="F30" s="18">
        <v>51988.1794</v>
      </c>
      <c r="G30" s="18">
        <f>(F30-[1]与19年同期销量比较!F29)/[1]与19年同期销量比较!F29*100</f>
        <v>-34.2839326611546</v>
      </c>
      <c r="H30" s="18">
        <v>175215.5326</v>
      </c>
      <c r="I30" s="18">
        <f>(H30-[1]与19年同期销量比较!H29)/[1]与19年同期销量比较!H29*100</f>
        <v>-53.6598319753592</v>
      </c>
      <c r="J30" s="18">
        <f t="shared" si="0"/>
        <v>127271.58345</v>
      </c>
      <c r="K30" s="18">
        <f>(J30-[1]与19年同期销量比较!J29)/[1]与19年同期销量比较!J29*100</f>
        <v>-20.3310918082095</v>
      </c>
      <c r="L30" s="18">
        <f t="shared" si="1"/>
        <v>442074.940828</v>
      </c>
      <c r="M30" s="18">
        <f>(L30-[1]与19年同期销量比较!L29)/[1]与19年同期销量比较!L29*100</f>
        <v>-44.8294918348879</v>
      </c>
    </row>
    <row r="31" spans="1:13">
      <c r="A31" s="9" t="s">
        <v>85</v>
      </c>
      <c r="B31" s="18">
        <v>17900.205107</v>
      </c>
      <c r="C31" s="18">
        <f>(B31-[1]与19年同期销量比较!B30)/[1]与19年同期销量比较!B30*100</f>
        <v>-17.2944650853879</v>
      </c>
      <c r="D31" s="18">
        <v>56114.250049</v>
      </c>
      <c r="E31" s="18">
        <f>(D31-[1]与19年同期销量比较!D30)/[1]与19年同期销量比较!D30*100</f>
        <v>-45.6997128405463</v>
      </c>
      <c r="F31" s="18">
        <v>36556.5069</v>
      </c>
      <c r="G31" s="18">
        <f>(F31-[1]与19年同期销量比较!F30)/[1]与19年同期销量比较!F30*100</f>
        <v>-5.01910654638235</v>
      </c>
      <c r="H31" s="18">
        <v>104992.9898</v>
      </c>
      <c r="I31" s="18">
        <f>(H31-[1]与19年同期销量比较!H30)/[1]与19年同期销量比较!H30*100</f>
        <v>-44.9007678491992</v>
      </c>
      <c r="J31" s="18">
        <f t="shared" si="0"/>
        <v>54456.712007</v>
      </c>
      <c r="K31" s="18">
        <f>(J31-[1]与19年同期销量比较!J30)/[1]与19年同期销量比较!J30*100</f>
        <v>-9.43740511534554</v>
      </c>
      <c r="L31" s="18">
        <f t="shared" si="1"/>
        <v>161107.239849</v>
      </c>
      <c r="M31" s="18">
        <f>(L31-[1]与19年同期销量比较!L30)/[1]与19年同期销量比较!L30*100</f>
        <v>-45.1816980545887</v>
      </c>
    </row>
    <row r="32" spans="1:13">
      <c r="A32" s="9" t="s">
        <v>86</v>
      </c>
      <c r="B32" s="18">
        <v>62219.644457</v>
      </c>
      <c r="C32" s="18">
        <f>(B32-[1]与19年同期销量比较!B31)/[1]与19年同期销量比较!B31*100</f>
        <v>-5.30725716847353</v>
      </c>
      <c r="D32" s="18">
        <v>196786.245703</v>
      </c>
      <c r="E32" s="18">
        <f>(D32-[1]与19年同期销量比较!D31)/[1]与19年同期销量比较!D31*100</f>
        <v>-37.621742517261</v>
      </c>
      <c r="F32" s="18">
        <v>68262.8506</v>
      </c>
      <c r="G32" s="18">
        <f>(F32-[1]与19年同期销量比较!F31)/[1]与19年同期销量比较!F31*100</f>
        <v>-4.68773545420524</v>
      </c>
      <c r="H32" s="18">
        <v>209233.1218</v>
      </c>
      <c r="I32" s="18">
        <f>(H32-[1]与19年同期销量比较!H31)/[1]与19年同期销量比较!H31*100</f>
        <v>-41.8442344372062</v>
      </c>
      <c r="J32" s="18">
        <f t="shared" si="0"/>
        <v>130482.495057</v>
      </c>
      <c r="K32" s="18">
        <f>(J32-[1]与19年同期销量比较!J31)/[1]与19年同期销量比较!J31*100</f>
        <v>-4.98415793033567</v>
      </c>
      <c r="L32" s="18">
        <f t="shared" si="1"/>
        <v>406019.367503</v>
      </c>
      <c r="M32" s="18">
        <f>(L32-[1]与19年同期销量比较!L31)/[1]与19年同期销量比较!L31*100</f>
        <v>-39.8715219683336</v>
      </c>
    </row>
    <row r="33" spans="1:13">
      <c r="A33" s="9" t="s">
        <v>87</v>
      </c>
      <c r="B33" s="18">
        <v>19357.054</v>
      </c>
      <c r="C33" s="18">
        <f>(B33-[1]与19年同期销量比较!B32)/[1]与19年同期销量比较!B32*100</f>
        <v>54.7384668203426</v>
      </c>
      <c r="D33" s="18">
        <v>48962.2548</v>
      </c>
      <c r="E33" s="18">
        <f>(D33-[1]与19年同期销量比较!D32)/[1]与19年同期销量比较!D32*100</f>
        <v>-21.3340441477692</v>
      </c>
      <c r="F33" s="18">
        <v>13074.279</v>
      </c>
      <c r="G33" s="18">
        <f>(F33-[1]与19年同期销量比较!F32)/[1]与19年同期销量比较!F32*100</f>
        <v>101.625370536929</v>
      </c>
      <c r="H33" s="18">
        <v>30933.1252</v>
      </c>
      <c r="I33" s="18">
        <f>(H33-[1]与19年同期销量比较!H32)/[1]与19年同期销量比较!H32*100</f>
        <v>8.16698142071329</v>
      </c>
      <c r="J33" s="18">
        <f t="shared" si="0"/>
        <v>32431.333</v>
      </c>
      <c r="K33" s="18">
        <f>(J33-[1]与19年同期销量比较!J32)/[1]与19年同期销量比较!J32*100</f>
        <v>70.7454083271519</v>
      </c>
      <c r="L33" s="18">
        <f t="shared" si="1"/>
        <v>79895.38</v>
      </c>
      <c r="M33" s="18">
        <f>(L33-[1]与19年同期销量比较!L32)/[1]与19年同期销量比较!L32*100</f>
        <v>-12.0465771898553</v>
      </c>
    </row>
    <row r="34" spans="1:13">
      <c r="A34" s="9" t="s">
        <v>88</v>
      </c>
      <c r="B34" s="18">
        <v>80989.0208</v>
      </c>
      <c r="C34" s="18">
        <f>(B34-[1]与19年同期销量比较!B33)/[1]与19年同期销量比较!B33*100</f>
        <v>-1.43415503034383</v>
      </c>
      <c r="D34" s="18">
        <v>247651.510305</v>
      </c>
      <c r="E34" s="18">
        <f>(D34-[1]与19年同期销量比较!D33)/[1]与19年同期销量比较!D33*100</f>
        <v>-37.0030540938404</v>
      </c>
      <c r="F34" s="18">
        <v>33443.3469</v>
      </c>
      <c r="G34" s="18">
        <f>(F34-[1]与19年同期销量比较!F33)/[1]与19年同期销量比较!F33*100</f>
        <v>-24.9472346471228</v>
      </c>
      <c r="H34" s="18">
        <v>108929.8825</v>
      </c>
      <c r="I34" s="18">
        <f>(H34-[1]与19年同期销量比较!H33)/[1]与19年同期销量比较!H33*100</f>
        <v>-50.448792633515</v>
      </c>
      <c r="J34" s="18">
        <f t="shared" si="0"/>
        <v>114432.3677</v>
      </c>
      <c r="K34" s="18">
        <f>(J34-[1]与19年同期销量比较!J33)/[1]与19年同期销量比较!J33*100</f>
        <v>-9.70181639181946</v>
      </c>
      <c r="L34" s="18">
        <f t="shared" si="1"/>
        <v>356581.392805</v>
      </c>
      <c r="M34" s="18">
        <f>(L34-[1]与19年同期销量比较!L33)/[1]与19年同期销量比较!L33*100</f>
        <v>-41.825336691553</v>
      </c>
    </row>
    <row r="35" spans="1:13">
      <c r="A35" s="9" t="s">
        <v>89</v>
      </c>
      <c r="B35" s="18">
        <v>24670.901112</v>
      </c>
      <c r="C35" s="18">
        <f>(B35-[1]与19年同期销量比较!B34)/[1]与19年同期销量比较!B34*100</f>
        <v>-16.9772849203546</v>
      </c>
      <c r="D35" s="18">
        <v>75800.235065</v>
      </c>
      <c r="E35" s="18">
        <f>(D35-[1]与19年同期销量比较!D34)/[1]与19年同期销量比较!D34*100</f>
        <v>-49.3109206023226</v>
      </c>
      <c r="F35" s="18">
        <v>26864.9779</v>
      </c>
      <c r="G35" s="18">
        <f>(F35-[1]与19年同期销量比较!F34)/[1]与19年同期销量比较!F34*100</f>
        <v>-1.47203540810061</v>
      </c>
      <c r="H35" s="18">
        <v>86927.6641</v>
      </c>
      <c r="I35" s="18">
        <f>(H35-[1]与19年同期销量比较!H34)/[1]与19年同期销量比较!H34*100</f>
        <v>-35.3843851147214</v>
      </c>
      <c r="J35" s="18">
        <f t="shared" si="0"/>
        <v>51535.879012</v>
      </c>
      <c r="K35" s="18">
        <f>(J35-[1]与19年同期销量比较!J34)/[1]与19年同期销量比较!J34*100</f>
        <v>-9.55792265442426</v>
      </c>
      <c r="L35" s="18">
        <f t="shared" si="1"/>
        <v>162727.899165</v>
      </c>
      <c r="M35" s="18">
        <f>(L35-[1]与19年同期销量比较!L34)/[1]与19年同期销量比较!L34*100</f>
        <v>-42.7155646889016</v>
      </c>
    </row>
    <row r="36" spans="1:13">
      <c r="A36" s="9" t="s">
        <v>90</v>
      </c>
      <c r="B36" s="18">
        <v>13865.18308</v>
      </c>
      <c r="C36" s="18">
        <f>(B36-[1]与19年同期销量比较!B35)/[1]与19年同期销量比较!B35*100</f>
        <v>16.8306437911459</v>
      </c>
      <c r="D36" s="18">
        <v>42147.194531</v>
      </c>
      <c r="E36" s="18">
        <f>(D36-[1]与19年同期销量比较!D35)/[1]与19年同期销量比较!D35*100</f>
        <v>-22.9142761519941</v>
      </c>
      <c r="F36" s="18">
        <v>6612.057</v>
      </c>
      <c r="G36" s="18">
        <f>(F36-[1]与19年同期销量比较!F35)/[1]与19年同期销量比较!F35*100</f>
        <v>2.81263845650266</v>
      </c>
      <c r="H36" s="18">
        <v>19166.107</v>
      </c>
      <c r="I36" s="18">
        <f>(H36-[1]与19年同期销量比较!H35)/[1]与19年同期销量比较!H35*100</f>
        <v>-37.6953282084738</v>
      </c>
      <c r="J36" s="18">
        <f t="shared" si="0"/>
        <v>20477.24008</v>
      </c>
      <c r="K36" s="18">
        <f>(J36-[1]与19年同期销量比较!J35)/[1]与19年同期销量比较!J35*100</f>
        <v>11.9040072695856</v>
      </c>
      <c r="L36" s="18">
        <f t="shared" si="1"/>
        <v>61313.301531</v>
      </c>
      <c r="M36" s="18">
        <f>(L36-[1]与19年同期销量比较!L35)/[1]与19年同期销量比较!L35*100</f>
        <v>-28.2362081162036</v>
      </c>
    </row>
    <row r="37" spans="1:13">
      <c r="A37" s="9" t="s">
        <v>91</v>
      </c>
      <c r="B37" s="18">
        <v>11548.592603</v>
      </c>
      <c r="C37" s="18">
        <f>(B37-[1]与19年同期销量比较!B36)/[1]与19年同期销量比较!B36*100</f>
        <v>-4.26857256710307</v>
      </c>
      <c r="D37" s="18">
        <v>31658.808243</v>
      </c>
      <c r="E37" s="18">
        <f>(D37-[1]与19年同期销量比较!D36)/[1]与19年同期销量比较!D36*100</f>
        <v>-48.0974453058891</v>
      </c>
      <c r="F37" s="18">
        <v>11767.0745</v>
      </c>
      <c r="G37" s="18">
        <f>(F37-[1]与19年同期销量比较!F36)/[1]与19年同期销量比较!F36*100</f>
        <v>4.04784586069304</v>
      </c>
      <c r="H37" s="18">
        <v>33488.511</v>
      </c>
      <c r="I37" s="18">
        <f>(H37-[1]与19年同期销量比较!H36)/[1]与19年同期销量比较!H36*100</f>
        <v>-42.5639624978652</v>
      </c>
      <c r="J37" s="18">
        <f t="shared" si="0"/>
        <v>23315.667103</v>
      </c>
      <c r="K37" s="18">
        <f>(J37-[1]与19年同期销量比较!J36)/[1]与19年同期销量比较!J36*100</f>
        <v>-0.244548837449428</v>
      </c>
      <c r="L37" s="18">
        <f t="shared" si="1"/>
        <v>65147.319243</v>
      </c>
      <c r="M37" s="18">
        <f>(L37-[1]与19年同期销量比较!L36)/[1]与19年同期销量比较!L36*100</f>
        <v>-45.3931081133372</v>
      </c>
    </row>
    <row r="38" spans="1:13">
      <c r="A38" s="9" t="s">
        <v>92</v>
      </c>
      <c r="B38" s="18">
        <v>58071.3772</v>
      </c>
      <c r="C38" s="18">
        <f>(B38-[1]与19年同期销量比较!B37)/[1]与19年同期销量比较!B37*100</f>
        <v>54.8635150899329</v>
      </c>
      <c r="D38" s="18">
        <v>172852.7898</v>
      </c>
      <c r="E38" s="18">
        <f>(D38-[1]与19年同期销量比较!D37)/[1]与19年同期销量比较!D37*100</f>
        <v>-12.9283430850286</v>
      </c>
      <c r="F38" s="18">
        <v>23379.6453</v>
      </c>
      <c r="G38" s="18">
        <f>(F38-[1]与19年同期销量比较!F37)/[1]与19年同期销量比较!F37*100</f>
        <v>-8.74803369129912</v>
      </c>
      <c r="H38" s="18">
        <v>67467.204</v>
      </c>
      <c r="I38" s="18">
        <f>(H38-[1]与19年同期销量比较!H37)/[1]与19年同期销量比较!H37*100</f>
        <v>-46.4155579502492</v>
      </c>
      <c r="J38" s="18">
        <f t="shared" si="0"/>
        <v>81451.0225</v>
      </c>
      <c r="K38" s="18">
        <f>(J38-[1]与19年同期销量比较!J37)/[1]与19年同期销量比较!J37*100</f>
        <v>29.0427688914309</v>
      </c>
      <c r="L38" s="18">
        <f t="shared" si="1"/>
        <v>240319.9938</v>
      </c>
      <c r="M38" s="18">
        <f>(L38-[1]与19年同期销量比较!L37)/[1]与19年同期销量比较!L37*100</f>
        <v>-25.9245704997864</v>
      </c>
    </row>
    <row r="39" spans="1:13">
      <c r="A39" s="9" t="s">
        <v>93</v>
      </c>
      <c r="B39" s="18">
        <f t="shared" ref="B39:F39" si="2">SUM(B8:B38)</f>
        <v>1401236.392405</v>
      </c>
      <c r="C39" s="18">
        <f>(B39-[1]与19年同期销量比较!B38)/[1]与19年同期销量比较!B38*100</f>
        <v>-15.0422689100888</v>
      </c>
      <c r="D39" s="18">
        <f t="shared" si="2"/>
        <v>4399056.473849</v>
      </c>
      <c r="E39" s="18">
        <f>(D39-[1]与19年同期销量比较!D38)/[1]与19年同期销量比较!D38*100</f>
        <v>-46.2473308998378</v>
      </c>
      <c r="F39" s="18">
        <f t="shared" si="2"/>
        <v>1520915.92727</v>
      </c>
      <c r="G39" s="18">
        <f>(F39-[1]与19年同期销量比较!F38)/[1]与19年同期销量比较!F38*100</f>
        <v>-22.8083283486612</v>
      </c>
      <c r="H39" s="18">
        <f>SUM(H8:H38)</f>
        <v>4633912.44381</v>
      </c>
      <c r="I39" s="18">
        <f>(H39-[1]与19年同期销量比较!H38)/[1]与19年同期销量比较!H38*100</f>
        <v>-51.7250110051754</v>
      </c>
      <c r="J39" s="18">
        <f t="shared" si="0"/>
        <v>2922152.319675</v>
      </c>
      <c r="K39" s="18">
        <f>(J39-[1]与19年同期销量比较!J38)/[1]与19年同期销量比较!J38*100</f>
        <v>-19.2696320265996</v>
      </c>
      <c r="L39" s="18">
        <f t="shared" si="1"/>
        <v>9032968.917659</v>
      </c>
      <c r="M39" s="18">
        <f>(L39-[1]与19年同期销量比较!L38)/[1]与19年同期销量比较!L38*100</f>
        <v>-49.2041195521603</v>
      </c>
    </row>
  </sheetData>
  <mergeCells count="18">
    <mergeCell ref="A2:M2"/>
    <mergeCell ref="L3:M3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A4:A7"/>
    <mergeCell ref="B6:B7"/>
    <mergeCell ref="D6:D7"/>
    <mergeCell ref="F6:F7"/>
    <mergeCell ref="H6:H7"/>
    <mergeCell ref="J6:J7"/>
    <mergeCell ref="L6:L7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彩票销售情况表</vt:lpstr>
      <vt:lpstr>各类型彩票彩票销售情况表</vt:lpstr>
      <vt:lpstr>各地区彩票销售情况表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刘艺</cp:lastModifiedBy>
  <dcterms:created xsi:type="dcterms:W3CDTF">2006-09-13T11:21:00Z</dcterms:created>
  <dcterms:modified xsi:type="dcterms:W3CDTF">2020-06-16T09:47:19Z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