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彩票销售情况表" sheetId="1" r:id="rId1"/>
    <sheet name="各类型彩票销售情况表" sheetId="2" r:id="rId2"/>
    <sheet name="各地区彩票销售情况表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<sst xmlns="http://schemas.openxmlformats.org/spreadsheetml/2006/main" count="125" uniqueCount="94">
  <si>
    <t>附件1：</t>
  </si>
  <si>
    <r>
      <rPr>
        <sz val="16"/>
        <rFont val="Times New Roman"/>
        <charset val="0"/>
      </rPr>
      <t>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4</t>
    </r>
    <r>
      <rPr>
        <sz val="16"/>
        <rFont val="黑体"/>
        <charset val="134"/>
      </rPr>
      <t>月全国彩票销售情况表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</si>
  <si>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</si>
  <si>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</si>
  <si>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</si>
  <si>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</si>
  <si>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</si>
  <si>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</si>
  <si>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</si>
  <si>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</si>
  <si>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</si>
  <si>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</si>
  <si>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</si>
  <si>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</si>
  <si>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0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</si>
  <si>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</si>
  <si>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</si>
  <si>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</si>
  <si>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</si>
  <si>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</si>
  <si>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</si>
  <si>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</si>
  <si>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</si>
  <si>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</si>
  <si>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</si>
  <si>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</si>
  <si>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</si>
  <si>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</si>
  <si>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</si>
  <si>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0"/>
      </rPr>
      <t xml:space="preserve">  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4</t>
    </r>
    <r>
      <rPr>
        <sz val="16"/>
        <rFont val="黑体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</si>
  <si>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</si>
  <si>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</si>
  <si>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</si>
  <si>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</si>
  <si>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</si>
  <si>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</si>
  <si>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</si>
  <si>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</si>
  <si>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</si>
  <si>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</si>
  <si>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</si>
  <si>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</si>
  <si>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</si>
  <si>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</si>
  <si>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</si>
  <si>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</si>
  <si>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</si>
  <si>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</si>
  <si>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</si>
  <si>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</si>
  <si>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</si>
  <si>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</si>
  <si>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</si>
  <si>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charset val="0"/>
      </rPr>
      <t>3</t>
    </r>
  </si>
  <si>
    <t xml:space="preserve">      2020年4月全国各地区彩票销售情况表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</si>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</sst>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  <numFmt numFmtId="178" formatCode="0.0000_);[Red]\(0.0000\)"/>
    <numFmt numFmtId="179" formatCode="0.0%"/>
    <numFmt numFmtId="180" formatCode="0.0000"/>
    <numFmt numFmtId="181" formatCode="0.000000000_);[Red]\(0.000000000\)"/>
  </numFmts>
  <fonts count="33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sz val="14"/>
      <name val="黑体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name val="仿宋_GB2312"/>
      <charset val="134"/>
    </font>
    <font>
      <sz val="12"/>
      <name val="宋体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0" fontId="10" fillId="0" borderId="6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34310.5518</v>
          </cell>
        </row>
        <row r="7">
          <cell r="D7">
            <v>133034.0672</v>
          </cell>
        </row>
        <row r="7">
          <cell r="F7">
            <v>66736.7336</v>
          </cell>
        </row>
        <row r="7">
          <cell r="H7">
            <v>242426.0816</v>
          </cell>
        </row>
        <row r="7">
          <cell r="J7">
            <v>101047.2854</v>
          </cell>
        </row>
        <row r="7">
          <cell r="L7">
            <v>375460.1488</v>
          </cell>
        </row>
        <row r="8">
          <cell r="B8">
            <v>29786.439222</v>
          </cell>
        </row>
        <row r="8">
          <cell r="D8">
            <v>113419.122895</v>
          </cell>
        </row>
        <row r="8">
          <cell r="F8">
            <v>28250.6506</v>
          </cell>
        </row>
        <row r="8">
          <cell r="H8">
            <v>110834.5184</v>
          </cell>
        </row>
        <row r="8">
          <cell r="J8">
            <v>58037.089822</v>
          </cell>
        </row>
        <row r="8">
          <cell r="L8">
            <v>224253.641295</v>
          </cell>
        </row>
        <row r="9">
          <cell r="B9">
            <v>48572.085568</v>
          </cell>
        </row>
        <row r="9">
          <cell r="D9">
            <v>183241.499184</v>
          </cell>
        </row>
        <row r="9">
          <cell r="F9">
            <v>81550.1589</v>
          </cell>
        </row>
        <row r="9">
          <cell r="H9">
            <v>333765.729</v>
          </cell>
        </row>
        <row r="9">
          <cell r="J9">
            <v>130122.244468</v>
          </cell>
        </row>
        <row r="9">
          <cell r="L9">
            <v>517007.228184</v>
          </cell>
        </row>
        <row r="10">
          <cell r="B10">
            <v>28462.243316</v>
          </cell>
        </row>
        <row r="10">
          <cell r="D10">
            <v>112055.269678</v>
          </cell>
        </row>
        <row r="10">
          <cell r="F10">
            <v>26321.0414</v>
          </cell>
        </row>
        <row r="10">
          <cell r="H10">
            <v>108560.7707</v>
          </cell>
        </row>
        <row r="10">
          <cell r="J10">
            <v>54783.284716</v>
          </cell>
        </row>
        <row r="10">
          <cell r="L10">
            <v>220616.040378</v>
          </cell>
        </row>
        <row r="11">
          <cell r="B11">
            <v>36750.091287</v>
          </cell>
        </row>
        <row r="11">
          <cell r="D11">
            <v>165289.940062</v>
          </cell>
        </row>
        <row r="11">
          <cell r="F11">
            <v>54991.0815</v>
          </cell>
        </row>
        <row r="11">
          <cell r="H11">
            <v>201796.6244</v>
          </cell>
        </row>
        <row r="11">
          <cell r="J11">
            <v>91741.172787</v>
          </cell>
        </row>
        <row r="11">
          <cell r="L11">
            <v>367086.564462</v>
          </cell>
        </row>
        <row r="12">
          <cell r="B12">
            <v>79307.438671</v>
          </cell>
        </row>
        <row r="12">
          <cell r="D12">
            <v>315388.283824</v>
          </cell>
        </row>
        <row r="12">
          <cell r="F12">
            <v>54651.3412</v>
          </cell>
        </row>
        <row r="12">
          <cell r="H12">
            <v>212178.8526</v>
          </cell>
        </row>
        <row r="12">
          <cell r="J12">
            <v>133958.779871</v>
          </cell>
        </row>
        <row r="12">
          <cell r="L12">
            <v>527567.136424</v>
          </cell>
        </row>
        <row r="13">
          <cell r="B13">
            <v>23334.754502</v>
          </cell>
        </row>
        <row r="13">
          <cell r="D13">
            <v>90289.979192</v>
          </cell>
        </row>
        <row r="13">
          <cell r="F13">
            <v>32568.88</v>
          </cell>
        </row>
        <row r="13">
          <cell r="H13">
            <v>131009.5426</v>
          </cell>
        </row>
        <row r="13">
          <cell r="J13">
            <v>55903.634502</v>
          </cell>
        </row>
        <row r="13">
          <cell r="L13">
            <v>221299.521792</v>
          </cell>
        </row>
        <row r="14">
          <cell r="B14">
            <v>32913.133867</v>
          </cell>
        </row>
        <row r="14">
          <cell r="D14">
            <v>140958.87042</v>
          </cell>
        </row>
        <row r="14">
          <cell r="F14">
            <v>44197.5694</v>
          </cell>
        </row>
        <row r="14">
          <cell r="H14">
            <v>184861.1465</v>
          </cell>
        </row>
        <row r="14">
          <cell r="J14">
            <v>77110.703267</v>
          </cell>
        </row>
        <row r="14">
          <cell r="L14">
            <v>325820.01692</v>
          </cell>
        </row>
        <row r="15">
          <cell r="B15">
            <v>45272.923678</v>
          </cell>
        </row>
        <row r="15">
          <cell r="D15">
            <v>175705.870751</v>
          </cell>
        </row>
        <row r="15">
          <cell r="F15">
            <v>37009.528</v>
          </cell>
        </row>
        <row r="15">
          <cell r="H15">
            <v>139516.5738</v>
          </cell>
        </row>
        <row r="15">
          <cell r="J15">
            <v>82282.451678</v>
          </cell>
        </row>
        <row r="15">
          <cell r="L15">
            <v>315222.444551</v>
          </cell>
        </row>
        <row r="16">
          <cell r="B16">
            <v>111366.532834</v>
          </cell>
        </row>
        <row r="16">
          <cell r="D16">
            <v>448944.607513</v>
          </cell>
        </row>
        <row r="16">
          <cell r="F16">
            <v>194672.0879</v>
          </cell>
        </row>
        <row r="16">
          <cell r="H16">
            <v>752594.6169</v>
          </cell>
        </row>
        <row r="16">
          <cell r="J16">
            <v>306038.620734</v>
          </cell>
        </row>
        <row r="16">
          <cell r="L16">
            <v>1201539.224413</v>
          </cell>
        </row>
        <row r="17">
          <cell r="B17">
            <v>128693.102936</v>
          </cell>
        </row>
        <row r="17">
          <cell r="D17">
            <v>495802.821712</v>
          </cell>
        </row>
        <row r="17">
          <cell r="F17">
            <v>133182.6834</v>
          </cell>
        </row>
        <row r="17">
          <cell r="H17">
            <v>520835.1892</v>
          </cell>
        </row>
        <row r="17">
          <cell r="J17">
            <v>261875.786336</v>
          </cell>
        </row>
        <row r="17">
          <cell r="L17">
            <v>1016638.010912</v>
          </cell>
        </row>
        <row r="18">
          <cell r="B18">
            <v>61315.281116</v>
          </cell>
        </row>
        <row r="18">
          <cell r="D18">
            <v>245365.319549</v>
          </cell>
        </row>
        <row r="18">
          <cell r="F18">
            <v>67840.2516</v>
          </cell>
        </row>
        <row r="18">
          <cell r="H18">
            <v>274578.9382</v>
          </cell>
        </row>
        <row r="18">
          <cell r="J18">
            <v>129155.532716</v>
          </cell>
        </row>
        <row r="18">
          <cell r="L18">
            <v>519944.257749</v>
          </cell>
        </row>
        <row r="19">
          <cell r="B19">
            <v>36035.483044</v>
          </cell>
        </row>
        <row r="19">
          <cell r="D19">
            <v>145194.842318</v>
          </cell>
        </row>
        <row r="19">
          <cell r="F19">
            <v>72555.3418</v>
          </cell>
        </row>
        <row r="19">
          <cell r="H19">
            <v>292491.409</v>
          </cell>
        </row>
        <row r="19">
          <cell r="J19">
            <v>108590.824844</v>
          </cell>
        </row>
        <row r="19">
          <cell r="L19">
            <v>437686.251318</v>
          </cell>
        </row>
        <row r="20">
          <cell r="B20">
            <v>29731.879168</v>
          </cell>
        </row>
        <row r="20">
          <cell r="D20">
            <v>125271.348865</v>
          </cell>
        </row>
        <row r="20">
          <cell r="F20">
            <v>56339.2108</v>
          </cell>
        </row>
        <row r="20">
          <cell r="H20">
            <v>212980.3621</v>
          </cell>
        </row>
        <row r="20">
          <cell r="J20">
            <v>86071.089968</v>
          </cell>
        </row>
        <row r="20">
          <cell r="L20">
            <v>338251.710965</v>
          </cell>
        </row>
        <row r="21">
          <cell r="B21">
            <v>119683.53</v>
          </cell>
        </row>
        <row r="21">
          <cell r="D21">
            <v>477087.257868</v>
          </cell>
        </row>
        <row r="21">
          <cell r="F21">
            <v>169451.0834</v>
          </cell>
        </row>
        <row r="21">
          <cell r="H21">
            <v>681299.7877</v>
          </cell>
        </row>
        <row r="21">
          <cell r="J21">
            <v>289134.6134</v>
          </cell>
        </row>
        <row r="21">
          <cell r="L21">
            <v>1158387.045568</v>
          </cell>
        </row>
        <row r="22">
          <cell r="B22">
            <v>58184.665225</v>
          </cell>
        </row>
        <row r="22">
          <cell r="D22">
            <v>220373.669048</v>
          </cell>
        </row>
        <row r="22">
          <cell r="F22">
            <v>143219.5251</v>
          </cell>
        </row>
        <row r="22">
          <cell r="H22">
            <v>562579.5673</v>
          </cell>
        </row>
        <row r="22">
          <cell r="J22">
            <v>201404.190325</v>
          </cell>
        </row>
        <row r="22">
          <cell r="L22">
            <v>782953.236348</v>
          </cell>
        </row>
        <row r="23">
          <cell r="B23">
            <v>66761.015501</v>
          </cell>
        </row>
        <row r="23">
          <cell r="D23">
            <v>277443.253142</v>
          </cell>
        </row>
        <row r="23">
          <cell r="F23">
            <v>88800.2269</v>
          </cell>
        </row>
        <row r="23">
          <cell r="H23">
            <v>348024.9876</v>
          </cell>
        </row>
        <row r="23">
          <cell r="J23">
            <v>155561.242401</v>
          </cell>
        </row>
        <row r="23">
          <cell r="L23">
            <v>625468.240742</v>
          </cell>
        </row>
        <row r="24">
          <cell r="B24">
            <v>70717.061341</v>
          </cell>
        </row>
        <row r="24">
          <cell r="D24">
            <v>282408.195217</v>
          </cell>
        </row>
        <row r="24">
          <cell r="F24">
            <v>55336.0005</v>
          </cell>
        </row>
        <row r="24">
          <cell r="H24">
            <v>199446.5046</v>
          </cell>
        </row>
        <row r="24">
          <cell r="J24">
            <v>126053.061841</v>
          </cell>
        </row>
        <row r="24">
          <cell r="L24">
            <v>481854.699817</v>
          </cell>
        </row>
        <row r="25">
          <cell r="B25">
            <v>159379.943672</v>
          </cell>
        </row>
        <row r="25">
          <cell r="D25">
            <v>649738.689584</v>
          </cell>
        </row>
        <row r="25">
          <cell r="F25">
            <v>173754.276</v>
          </cell>
        </row>
        <row r="25">
          <cell r="H25">
            <v>660660.104</v>
          </cell>
        </row>
        <row r="25">
          <cell r="J25">
            <v>333134.219672</v>
          </cell>
        </row>
        <row r="25">
          <cell r="L25">
            <v>1310398.793584</v>
          </cell>
        </row>
        <row r="26">
          <cell r="B26">
            <v>36928.39121</v>
          </cell>
        </row>
        <row r="26">
          <cell r="D26">
            <v>144408.492342</v>
          </cell>
        </row>
        <row r="26">
          <cell r="F26">
            <v>21302.8315</v>
          </cell>
        </row>
        <row r="26">
          <cell r="H26">
            <v>94284.3705</v>
          </cell>
        </row>
        <row r="26">
          <cell r="J26">
            <v>58231.22271</v>
          </cell>
        </row>
        <row r="26">
          <cell r="L26">
            <v>238692.862842</v>
          </cell>
        </row>
        <row r="27">
          <cell r="B27">
            <v>7173.538427</v>
          </cell>
        </row>
        <row r="27">
          <cell r="D27">
            <v>33993.257953</v>
          </cell>
        </row>
        <row r="27">
          <cell r="F27">
            <v>5990.53755</v>
          </cell>
        </row>
        <row r="27">
          <cell r="H27">
            <v>27096.29837</v>
          </cell>
        </row>
        <row r="27">
          <cell r="J27">
            <v>13164.075977</v>
          </cell>
        </row>
        <row r="27">
          <cell r="L27">
            <v>61089.556323</v>
          </cell>
        </row>
        <row r="28">
          <cell r="B28">
            <v>35780.527369</v>
          </cell>
        </row>
        <row r="28">
          <cell r="D28">
            <v>151867.910284</v>
          </cell>
        </row>
        <row r="28">
          <cell r="F28">
            <v>50699.0649</v>
          </cell>
        </row>
        <row r="28">
          <cell r="H28">
            <v>182190.128</v>
          </cell>
        </row>
        <row r="28">
          <cell r="J28">
            <v>86479.592269</v>
          </cell>
        </row>
        <row r="28">
          <cell r="L28">
            <v>334058.038284</v>
          </cell>
        </row>
        <row r="29">
          <cell r="B29">
            <v>78604.785793</v>
          </cell>
        </row>
        <row r="29">
          <cell r="D29">
            <v>342540.932683</v>
          </cell>
        </row>
        <row r="29">
          <cell r="F29">
            <v>79110.3021</v>
          </cell>
        </row>
        <row r="29">
          <cell r="H29">
            <v>304088.389</v>
          </cell>
        </row>
        <row r="29">
          <cell r="J29">
            <v>157715.087893</v>
          </cell>
        </row>
        <row r="29">
          <cell r="L29">
            <v>646629.321683</v>
          </cell>
        </row>
        <row r="30">
          <cell r="B30">
            <v>20692.272608</v>
          </cell>
        </row>
        <row r="30">
          <cell r="D30">
            <v>81697.316141</v>
          </cell>
        </row>
        <row r="30">
          <cell r="F30">
            <v>38488.2744</v>
          </cell>
        </row>
        <row r="30">
          <cell r="H30">
            <v>151534.0848</v>
          </cell>
        </row>
        <row r="30">
          <cell r="J30">
            <v>59180.547008</v>
          </cell>
        </row>
        <row r="30">
          <cell r="L30">
            <v>233231.400941</v>
          </cell>
        </row>
        <row r="31">
          <cell r="B31">
            <v>64128.386327</v>
          </cell>
        </row>
        <row r="31">
          <cell r="D31">
            <v>249765.618358</v>
          </cell>
        </row>
        <row r="31">
          <cell r="F31">
            <v>71620.2169</v>
          </cell>
        </row>
        <row r="31">
          <cell r="H31">
            <v>290189.1194</v>
          </cell>
        </row>
        <row r="31">
          <cell r="J31">
            <v>135748.603227</v>
          </cell>
        </row>
        <row r="31">
          <cell r="L31">
            <v>539954.737758</v>
          </cell>
        </row>
        <row r="32">
          <cell r="B32">
            <v>10957.9452</v>
          </cell>
        </row>
        <row r="32">
          <cell r="D32">
            <v>49731.1874</v>
          </cell>
        </row>
        <row r="32">
          <cell r="F32">
            <v>6484.4414</v>
          </cell>
        </row>
        <row r="32">
          <cell r="H32">
            <v>21051.5963</v>
          </cell>
        </row>
        <row r="32">
          <cell r="J32">
            <v>17442.3866</v>
          </cell>
        </row>
        <row r="32">
          <cell r="L32">
            <v>70782.7837</v>
          </cell>
        </row>
        <row r="33">
          <cell r="B33">
            <v>80486.770692</v>
          </cell>
        </row>
        <row r="33">
          <cell r="D33">
            <v>310949.263672</v>
          </cell>
        </row>
        <row r="33">
          <cell r="F33">
            <v>44559.7797</v>
          </cell>
        </row>
        <row r="33">
          <cell r="H33">
            <v>179935.069</v>
          </cell>
        </row>
        <row r="33">
          <cell r="J33">
            <v>125046.550392</v>
          </cell>
        </row>
        <row r="33">
          <cell r="L33">
            <v>490884.332672</v>
          </cell>
        </row>
        <row r="34">
          <cell r="B34">
            <v>29461.041624</v>
          </cell>
        </row>
        <row r="34">
          <cell r="D34">
            <v>119823.732553</v>
          </cell>
        </row>
        <row r="34">
          <cell r="F34">
            <v>27266.3482</v>
          </cell>
        </row>
        <row r="34">
          <cell r="H34">
            <v>104551.8831</v>
          </cell>
        </row>
        <row r="34">
          <cell r="J34">
            <v>56727.389824</v>
          </cell>
        </row>
        <row r="34">
          <cell r="L34">
            <v>224375.615653</v>
          </cell>
        </row>
        <row r="35">
          <cell r="B35">
            <v>11291.375109</v>
          </cell>
        </row>
        <row r="35">
          <cell r="D35">
            <v>42807.983661</v>
          </cell>
        </row>
        <row r="35">
          <cell r="F35">
            <v>6431.1714</v>
          </cell>
        </row>
        <row r="35">
          <cell r="H35">
            <v>23862.9922</v>
          </cell>
        </row>
        <row r="35">
          <cell r="J35">
            <v>17722.546509</v>
          </cell>
        </row>
        <row r="35">
          <cell r="L35">
            <v>66670.975861</v>
          </cell>
        </row>
        <row r="36">
          <cell r="B36">
            <v>11638.443931</v>
          </cell>
        </row>
        <row r="36">
          <cell r="D36">
            <v>48933.09479</v>
          </cell>
        </row>
        <row r="36">
          <cell r="F36">
            <v>11309.2918</v>
          </cell>
        </row>
        <row r="36">
          <cell r="H36">
            <v>46751.7402</v>
          </cell>
        </row>
        <row r="36">
          <cell r="J36">
            <v>22947.735731</v>
          </cell>
        </row>
        <row r="36">
          <cell r="L36">
            <v>95684.83499</v>
          </cell>
        </row>
        <row r="37">
          <cell r="B37">
            <v>40804.301</v>
          </cell>
        </row>
        <row r="37">
          <cell r="D37">
            <v>161019.436</v>
          </cell>
        </row>
        <row r="37">
          <cell r="F37">
            <v>25620.977</v>
          </cell>
        </row>
        <row r="37">
          <cell r="H37">
            <v>100001.8944</v>
          </cell>
        </row>
        <row r="37">
          <cell r="J37">
            <v>66425.278</v>
          </cell>
        </row>
        <row r="37">
          <cell r="L37">
            <v>261021.3304</v>
          </cell>
        </row>
        <row r="38">
          <cell r="B38">
            <v>1628525.936038</v>
          </cell>
        </row>
        <row r="38">
          <cell r="D38">
            <v>6534551.133859</v>
          </cell>
        </row>
        <row r="38">
          <cell r="F38">
            <v>1970310.90885</v>
          </cell>
        </row>
        <row r="38">
          <cell r="H38">
            <v>7695978.87147</v>
          </cell>
        </row>
        <row r="38">
          <cell r="J38">
            <v>3598836.844888</v>
          </cell>
        </row>
        <row r="38">
          <cell r="L38">
            <v>14230530.005329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J10" sqref="J10"/>
    </sheetView>
  </sheetViews>
  <sheetFormatPr defaultColWidth="9" defaultRowHeight="14.25"/>
  <cols>
    <col min="1" max="1" width="8.25" style="21" customWidth="1"/>
    <col min="2" max="2" width="9.375" style="21" customWidth="1"/>
    <col min="3" max="3" width="9" style="21" customWidth="1"/>
    <col min="4" max="4" width="9.5" style="21" customWidth="1"/>
    <col min="5" max="5" width="8.375" style="21" customWidth="1"/>
    <col min="6" max="6" width="9.75" style="21" customWidth="1"/>
    <col min="7" max="7" width="9.625" style="21" customWidth="1"/>
    <col min="8" max="8" width="13.375" style="21" customWidth="1"/>
    <col min="9" max="9" width="12.25" style="21"/>
    <col min="10" max="10" width="11.5" style="21" customWidth="1"/>
    <col min="11" max="11" width="10.5" style="21"/>
    <col min="12" max="12" width="11.25" style="21"/>
    <col min="13" max="13" width="12.5" style="21" customWidth="1"/>
    <col min="14" max="14" width="15.375" style="21" customWidth="1"/>
    <col min="15" max="15" width="10.5" style="21"/>
    <col min="16" max="16384" width="9" style="21"/>
  </cols>
  <sheetData>
    <row r="1" s="21" customFormat="1" ht="20.25" customHeight="1" spans="1:1">
      <c r="A1" s="20" t="s">
        <v>0</v>
      </c>
    </row>
    <row r="2" s="21" customFormat="1" ht="20.25" spans="1:1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="21" customFormat="1" spans="12:14">
      <c r="L3" s="39"/>
      <c r="M3" s="39"/>
      <c r="N3" s="40" t="s">
        <v>2</v>
      </c>
    </row>
    <row r="4" s="21" customFormat="1" spans="1:14">
      <c r="A4" s="33" t="s">
        <v>3</v>
      </c>
      <c r="B4" s="11" t="s">
        <v>4</v>
      </c>
      <c r="C4" s="12"/>
      <c r="D4" s="12"/>
      <c r="E4" s="12"/>
      <c r="F4" s="12"/>
      <c r="G4" s="34"/>
      <c r="H4" s="11" t="s">
        <v>5</v>
      </c>
      <c r="I4" s="12"/>
      <c r="J4" s="12"/>
      <c r="K4" s="12"/>
      <c r="L4" s="12"/>
      <c r="M4" s="34"/>
      <c r="N4" s="33" t="s">
        <v>6</v>
      </c>
    </row>
    <row r="5" s="21" customFormat="1" spans="1:14">
      <c r="A5" s="35"/>
      <c r="B5" s="9" t="s">
        <v>7</v>
      </c>
      <c r="C5" s="36" t="s">
        <v>8</v>
      </c>
      <c r="D5" s="9" t="s">
        <v>9</v>
      </c>
      <c r="E5" s="9" t="s">
        <v>10</v>
      </c>
      <c r="F5" s="9" t="s">
        <v>11</v>
      </c>
      <c r="G5" s="37" t="s">
        <v>12</v>
      </c>
      <c r="H5" s="9" t="s">
        <v>7</v>
      </c>
      <c r="I5" s="9" t="s">
        <v>13</v>
      </c>
      <c r="J5" s="36" t="s">
        <v>8</v>
      </c>
      <c r="K5" s="41" t="s">
        <v>9</v>
      </c>
      <c r="L5" s="11" t="s">
        <v>11</v>
      </c>
      <c r="M5" s="9" t="s">
        <v>12</v>
      </c>
      <c r="N5" s="35"/>
    </row>
    <row r="6" s="21" customFormat="1" ht="24.95" customHeight="1" spans="1:15">
      <c r="A6" s="10" t="s">
        <v>14</v>
      </c>
      <c r="B6" s="27">
        <v>86.24222402</v>
      </c>
      <c r="C6" s="27">
        <v>16.06610334</v>
      </c>
      <c r="D6" s="27">
        <v>26.4971662344</v>
      </c>
      <c r="E6" s="27">
        <v>0.09775268</v>
      </c>
      <c r="F6" s="27">
        <f t="shared" ref="F6:F9" si="0">SUM(B6:E6)</f>
        <v>128.9032462744</v>
      </c>
      <c r="G6" s="27">
        <f>F6</f>
        <v>128.9032462744</v>
      </c>
      <c r="H6" s="27">
        <v>63.44563756</v>
      </c>
      <c r="I6" s="27">
        <v>68.04147756</v>
      </c>
      <c r="J6" s="27">
        <v>11.70854088</v>
      </c>
      <c r="K6" s="27">
        <v>0.001356467</v>
      </c>
      <c r="L6" s="27">
        <f t="shared" ref="L6:L9" si="1">SUM(H6:K6)</f>
        <v>143.197012467</v>
      </c>
      <c r="M6" s="27">
        <f>L6</f>
        <v>143.197012467</v>
      </c>
      <c r="N6" s="27">
        <f t="shared" ref="N6:N9" si="2">F6+L6</f>
        <v>272.1002587414</v>
      </c>
      <c r="O6" s="38"/>
    </row>
    <row r="7" s="21" customFormat="1" ht="24.95" customHeight="1" spans="1:15">
      <c r="A7" s="10" t="s">
        <v>15</v>
      </c>
      <c r="B7" s="27">
        <v>0</v>
      </c>
      <c r="C7" s="27">
        <v>0</v>
      </c>
      <c r="D7" s="27">
        <v>0</v>
      </c>
      <c r="E7" s="27">
        <v>0</v>
      </c>
      <c r="F7" s="27">
        <f t="shared" si="0"/>
        <v>0</v>
      </c>
      <c r="G7" s="27">
        <f t="shared" ref="G7:G9" si="3">G6+F7</f>
        <v>128.9032462744</v>
      </c>
      <c r="H7" s="27">
        <v>0</v>
      </c>
      <c r="I7" s="27">
        <v>0</v>
      </c>
      <c r="J7" s="27">
        <v>0.01324433</v>
      </c>
      <c r="K7" s="27">
        <v>0</v>
      </c>
      <c r="L7" s="27">
        <f t="shared" si="1"/>
        <v>0.01324433</v>
      </c>
      <c r="M7" s="27">
        <f t="shared" ref="M7:M9" si="4">M6+L7</f>
        <v>143.210256797</v>
      </c>
      <c r="N7" s="27">
        <f t="shared" si="2"/>
        <v>0.01324433</v>
      </c>
      <c r="O7" s="38"/>
    </row>
    <row r="8" s="21" customFormat="1" ht="24.95" customHeight="1" spans="1:16">
      <c r="A8" s="10" t="s">
        <v>16</v>
      </c>
      <c r="B8" s="27">
        <v>47.11849748</v>
      </c>
      <c r="C8" s="27">
        <v>4.63114317</v>
      </c>
      <c r="D8" s="27">
        <v>0</v>
      </c>
      <c r="E8" s="27">
        <v>0.01624764</v>
      </c>
      <c r="F8" s="27">
        <f t="shared" si="0"/>
        <v>51.76588829</v>
      </c>
      <c r="G8" s="27">
        <f t="shared" si="3"/>
        <v>180.6691345644</v>
      </c>
      <c r="H8" s="27">
        <v>39.98809476</v>
      </c>
      <c r="I8" s="27">
        <v>7.68199468</v>
      </c>
      <c r="J8" s="27">
        <v>5.65536108</v>
      </c>
      <c r="K8" s="27">
        <v>0</v>
      </c>
      <c r="L8" s="27">
        <f t="shared" si="1"/>
        <v>53.32545052</v>
      </c>
      <c r="M8" s="27">
        <f t="shared" si="4"/>
        <v>196.535707317</v>
      </c>
      <c r="N8" s="27">
        <f t="shared" si="2"/>
        <v>105.09133881</v>
      </c>
      <c r="P8" s="42"/>
    </row>
    <row r="9" s="21" customFormat="1" ht="24.95" customHeight="1" spans="1:14">
      <c r="A9" s="10" t="s">
        <v>17</v>
      </c>
      <c r="B9" s="27">
        <v>107.6872439</v>
      </c>
      <c r="C9" s="27">
        <v>11.3985963</v>
      </c>
      <c r="D9" s="27">
        <v>0</v>
      </c>
      <c r="E9" s="27">
        <v>0.02703328</v>
      </c>
      <c r="F9" s="27">
        <f t="shared" si="0"/>
        <v>119.11287348</v>
      </c>
      <c r="G9" s="27">
        <f t="shared" si="3"/>
        <v>299.7820080444</v>
      </c>
      <c r="H9" s="27">
        <v>98.45491191</v>
      </c>
      <c r="I9" s="27">
        <v>4.32482488</v>
      </c>
      <c r="J9" s="27">
        <v>11.98394341</v>
      </c>
      <c r="K9" s="27">
        <v>0.000264137</v>
      </c>
      <c r="L9" s="27">
        <f t="shared" si="1"/>
        <v>114.763944337</v>
      </c>
      <c r="M9" s="27">
        <f t="shared" si="4"/>
        <v>311.299651654</v>
      </c>
      <c r="N9" s="27">
        <f t="shared" si="2"/>
        <v>233.876817817</v>
      </c>
    </row>
    <row r="10" s="21" customFormat="1" ht="24.95" customHeight="1" spans="1:14">
      <c r="A10" s="10" t="s">
        <v>18</v>
      </c>
      <c r="B10" s="27"/>
      <c r="C10" s="27"/>
      <c r="D10" s="27"/>
      <c r="E10" s="27"/>
      <c r="F10" s="27"/>
      <c r="G10" s="27"/>
      <c r="H10" s="27"/>
      <c r="I10" s="27"/>
      <c r="J10" s="27"/>
      <c r="K10" s="31"/>
      <c r="L10" s="27"/>
      <c r="M10" s="27"/>
      <c r="N10" s="27"/>
    </row>
    <row r="11" s="21" customFormat="1" ht="24.95" customHeight="1" spans="1:14">
      <c r="A11" s="10" t="s">
        <v>19</v>
      </c>
      <c r="B11" s="27"/>
      <c r="C11" s="27"/>
      <c r="D11" s="27"/>
      <c r="E11" s="27"/>
      <c r="F11" s="27"/>
      <c r="G11" s="27"/>
      <c r="H11" s="27"/>
      <c r="I11" s="27"/>
      <c r="J11" s="27"/>
      <c r="K11" s="31"/>
      <c r="L11" s="27"/>
      <c r="M11" s="27"/>
      <c r="N11" s="27"/>
    </row>
    <row r="12" s="21" customFormat="1" ht="24.95" customHeight="1" spans="1:14">
      <c r="A12" s="10" t="s">
        <v>20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="21" customFormat="1" ht="24.95" customHeight="1" spans="1:14">
      <c r="A13" s="10" t="s">
        <v>21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="21" customFormat="1" ht="24.95" customHeight="1" spans="1:14">
      <c r="A14" s="10" t="s">
        <v>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="21" customFormat="1" ht="24.95" customHeight="1" spans="1:14">
      <c r="A15" s="10" t="s">
        <v>23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="21" customFormat="1" ht="24.95" customHeight="1" spans="1:14">
      <c r="A16" s="10" t="s">
        <v>24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="21" customFormat="1" ht="24.95" customHeight="1" spans="1:14">
      <c r="A17" s="10" t="s">
        <v>25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="21" customFormat="1" ht="24.95" customHeight="1" spans="1:14">
      <c r="A18" s="9" t="s">
        <v>26</v>
      </c>
      <c r="B18" s="27">
        <f t="shared" ref="B18:F18" si="5">SUM(B6:B17)</f>
        <v>241.0479654</v>
      </c>
      <c r="C18" s="27">
        <f t="shared" si="5"/>
        <v>32.09584281</v>
      </c>
      <c r="D18" s="27">
        <f t="shared" si="5"/>
        <v>26.4971662344</v>
      </c>
      <c r="E18" s="27">
        <f t="shared" si="5"/>
        <v>0.1410336</v>
      </c>
      <c r="F18" s="27">
        <f t="shared" si="5"/>
        <v>299.7820080444</v>
      </c>
      <c r="G18" s="27" t="s">
        <v>27</v>
      </c>
      <c r="H18" s="27">
        <f t="shared" ref="H18:L18" si="6">SUM(H6:H17)</f>
        <v>201.88864423</v>
      </c>
      <c r="I18" s="27">
        <f t="shared" si="6"/>
        <v>80.04829712</v>
      </c>
      <c r="J18" s="27">
        <f t="shared" si="6"/>
        <v>29.3610897</v>
      </c>
      <c r="K18" s="27">
        <f t="shared" si="6"/>
        <v>0.001620604</v>
      </c>
      <c r="L18" s="27">
        <f t="shared" si="6"/>
        <v>311.299651654</v>
      </c>
      <c r="M18" s="27" t="s">
        <v>27</v>
      </c>
      <c r="N18" s="27">
        <f>SUM(N6:N17)</f>
        <v>611.0816596984</v>
      </c>
    </row>
    <row r="19" s="21" customFormat="1" spans="14:14">
      <c r="N19" s="43"/>
    </row>
    <row r="20" s="21" customFormat="1" spans="12:14">
      <c r="L20" s="44"/>
      <c r="N20" s="38"/>
    </row>
    <row r="21" s="21" customFormat="1" spans="4:11">
      <c r="D21" s="38"/>
      <c r="K21" s="38"/>
    </row>
    <row r="23" s="21" customFormat="1" spans="7:7">
      <c r="G23" s="38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K14" sqref="K14"/>
    </sheetView>
  </sheetViews>
  <sheetFormatPr defaultColWidth="9" defaultRowHeight="13.5" outlineLevelCol="6"/>
  <cols>
    <col min="1" max="1" width="21.625" customWidth="1"/>
    <col min="5" max="5" width="9.25"/>
    <col min="7" max="7" width="11.375" customWidth="1"/>
  </cols>
  <sheetData>
    <row r="1" ht="18.75" spans="1:7">
      <c r="A1" s="20" t="s">
        <v>28</v>
      </c>
      <c r="B1" s="21"/>
      <c r="C1" s="21"/>
      <c r="D1" s="21"/>
      <c r="E1" s="21"/>
      <c r="F1" s="21"/>
      <c r="G1" s="21"/>
    </row>
    <row r="2" ht="20.25" spans="1:7">
      <c r="A2" s="22" t="s">
        <v>29</v>
      </c>
      <c r="B2" s="22"/>
      <c r="C2" s="22"/>
      <c r="D2" s="22"/>
      <c r="E2" s="22"/>
      <c r="F2" s="22"/>
      <c r="G2" s="22"/>
    </row>
    <row r="3" spans="1:7">
      <c r="A3" s="23"/>
      <c r="B3" s="23"/>
      <c r="C3" s="23"/>
      <c r="D3" s="24"/>
      <c r="E3" s="23"/>
      <c r="F3" s="23"/>
      <c r="G3" s="23" t="s">
        <v>30</v>
      </c>
    </row>
    <row r="4" spans="1:7">
      <c r="A4" s="9" t="s">
        <v>31</v>
      </c>
      <c r="B4" s="9" t="s">
        <v>32</v>
      </c>
      <c r="C4" s="9"/>
      <c r="D4" s="9"/>
      <c r="E4" s="9" t="s">
        <v>33</v>
      </c>
      <c r="F4" s="9"/>
      <c r="G4" s="9"/>
    </row>
    <row r="5" spans="1:7">
      <c r="A5" s="9"/>
      <c r="B5" s="9" t="s">
        <v>34</v>
      </c>
      <c r="C5" s="9" t="s">
        <v>35</v>
      </c>
      <c r="D5" s="25" t="s">
        <v>36</v>
      </c>
      <c r="E5" s="9" t="s">
        <v>34</v>
      </c>
      <c r="F5" s="9" t="s">
        <v>35</v>
      </c>
      <c r="G5" s="25" t="s">
        <v>36</v>
      </c>
    </row>
    <row r="6" spans="1:7">
      <c r="A6" s="26" t="s">
        <v>37</v>
      </c>
      <c r="B6" s="27">
        <f>SUM(B7:B10)</f>
        <v>119.11287348</v>
      </c>
      <c r="C6" s="27">
        <f>SUM(C7:C10)</f>
        <v>162.8525927038</v>
      </c>
      <c r="D6" s="28">
        <f t="shared" ref="D6:D21" si="0">(B6-C6)/C6</f>
        <v>-0.268584727437252</v>
      </c>
      <c r="E6" s="27">
        <f>SUM(E7:E10)</f>
        <v>299.7820080444</v>
      </c>
      <c r="F6" s="27">
        <f>SUM(F7:F10)</f>
        <v>653.4551134859</v>
      </c>
      <c r="G6" s="28">
        <f t="shared" ref="G6:G21" si="1">(E6-F6)/F6</f>
        <v>-0.541235500560715</v>
      </c>
    </row>
    <row r="7" spans="1:7">
      <c r="A7" s="29" t="s">
        <v>38</v>
      </c>
      <c r="B7" s="27">
        <v>107.6872439</v>
      </c>
      <c r="C7" s="27">
        <v>106.05656418</v>
      </c>
      <c r="D7" s="28">
        <f t="shared" si="0"/>
        <v>0.015375566167054</v>
      </c>
      <c r="E7" s="27">
        <v>241.0479654</v>
      </c>
      <c r="F7" s="27">
        <v>439.16766236</v>
      </c>
      <c r="G7" s="28">
        <f t="shared" si="1"/>
        <v>-0.45112542188408</v>
      </c>
    </row>
    <row r="8" spans="1:7">
      <c r="A8" s="29" t="s">
        <v>39</v>
      </c>
      <c r="B8" s="27">
        <v>11.3985963</v>
      </c>
      <c r="C8" s="27">
        <v>13.28351202</v>
      </c>
      <c r="D8" s="28">
        <f t="shared" si="0"/>
        <v>-0.141898898210204</v>
      </c>
      <c r="E8" s="27">
        <v>32.09584281</v>
      </c>
      <c r="F8" s="27">
        <v>46.16953</v>
      </c>
      <c r="G8" s="28">
        <f t="shared" si="1"/>
        <v>-0.304826304058109</v>
      </c>
    </row>
    <row r="9" spans="1:7">
      <c r="A9" s="29" t="s">
        <v>40</v>
      </c>
      <c r="B9" s="27">
        <v>0</v>
      </c>
      <c r="C9" s="27">
        <v>43.3632586638</v>
      </c>
      <c r="D9" s="28">
        <f t="shared" si="0"/>
        <v>-1</v>
      </c>
      <c r="E9" s="27">
        <v>26.4971662344</v>
      </c>
      <c r="F9" s="27">
        <v>167.6199054459</v>
      </c>
      <c r="G9" s="28">
        <f t="shared" si="1"/>
        <v>-0.841921124081817</v>
      </c>
    </row>
    <row r="10" spans="1:7">
      <c r="A10" s="29" t="s">
        <v>41</v>
      </c>
      <c r="B10" s="27">
        <v>0.02703328</v>
      </c>
      <c r="C10" s="27">
        <v>0.14925784</v>
      </c>
      <c r="D10" s="28">
        <f t="shared" si="0"/>
        <v>-0.818882009816034</v>
      </c>
      <c r="E10" s="27">
        <v>0.1410336</v>
      </c>
      <c r="F10" s="27">
        <v>0.49801568</v>
      </c>
      <c r="G10" s="28">
        <f t="shared" si="1"/>
        <v>-0.716808916538532</v>
      </c>
    </row>
    <row r="11" spans="1:7">
      <c r="A11" s="26" t="s">
        <v>42</v>
      </c>
      <c r="B11" s="27">
        <f>SUM(B12:B15)</f>
        <v>114.763944337</v>
      </c>
      <c r="C11" s="27">
        <f>SUM(C12:C15)</f>
        <v>197.031090885</v>
      </c>
      <c r="D11" s="28">
        <f t="shared" si="0"/>
        <v>-0.417533832749352</v>
      </c>
      <c r="E11" s="27">
        <f>SUM(E12:E15)</f>
        <v>311.299651654</v>
      </c>
      <c r="F11" s="27">
        <f>SUM(F12:F15)</f>
        <v>769.597887147</v>
      </c>
      <c r="G11" s="28">
        <f t="shared" si="1"/>
        <v>-0.595503500135599</v>
      </c>
    </row>
    <row r="12" spans="1:7">
      <c r="A12" s="30" t="s">
        <v>43</v>
      </c>
      <c r="B12" s="27">
        <v>98.45491191</v>
      </c>
      <c r="C12" s="27">
        <v>78.38571154</v>
      </c>
      <c r="D12" s="28">
        <f t="shared" si="0"/>
        <v>0.256031360508333</v>
      </c>
      <c r="E12" s="27">
        <v>201.88864423</v>
      </c>
      <c r="F12" s="27">
        <v>295.39654666</v>
      </c>
      <c r="G12" s="28">
        <f t="shared" si="1"/>
        <v>-0.316550425139625</v>
      </c>
    </row>
    <row r="13" spans="1:7">
      <c r="A13" s="30" t="s">
        <v>44</v>
      </c>
      <c r="B13" s="27">
        <v>4.32482488</v>
      </c>
      <c r="C13" s="27">
        <v>106.5927563</v>
      </c>
      <c r="D13" s="28">
        <f t="shared" si="0"/>
        <v>-0.959426653084868</v>
      </c>
      <c r="E13" s="27">
        <v>80.04829712</v>
      </c>
      <c r="F13" s="27">
        <v>431.1852027</v>
      </c>
      <c r="G13" s="28">
        <f t="shared" si="1"/>
        <v>-0.814352865963969</v>
      </c>
    </row>
    <row r="14" spans="1:7">
      <c r="A14" s="30" t="s">
        <v>45</v>
      </c>
      <c r="B14" s="27">
        <v>11.98394341</v>
      </c>
      <c r="C14" s="27">
        <v>12.05111199</v>
      </c>
      <c r="D14" s="28">
        <f t="shared" si="0"/>
        <v>-0.00557364167354324</v>
      </c>
      <c r="E14" s="27">
        <v>29.3610897</v>
      </c>
      <c r="F14" s="27">
        <v>43.00828848</v>
      </c>
      <c r="G14" s="28">
        <f t="shared" si="1"/>
        <v>-0.317315551544124</v>
      </c>
    </row>
    <row r="15" spans="1:7">
      <c r="A15" s="30" t="s">
        <v>46</v>
      </c>
      <c r="B15" s="27">
        <v>0.000264137</v>
      </c>
      <c r="C15" s="27">
        <v>0.001511055</v>
      </c>
      <c r="D15" s="28">
        <f t="shared" si="0"/>
        <v>-0.825196965034363</v>
      </c>
      <c r="E15" s="27">
        <v>0.001620604</v>
      </c>
      <c r="F15" s="31">
        <v>0.007849307</v>
      </c>
      <c r="G15" s="28">
        <f t="shared" si="1"/>
        <v>-0.793535403826096</v>
      </c>
    </row>
    <row r="16" spans="1:7">
      <c r="A16" s="26" t="s">
        <v>47</v>
      </c>
      <c r="B16" s="27">
        <f>B6+B11</f>
        <v>233.876817817</v>
      </c>
      <c r="C16" s="27">
        <f>C6+C11</f>
        <v>359.8836835888</v>
      </c>
      <c r="D16" s="28">
        <f t="shared" si="0"/>
        <v>-0.350132199701986</v>
      </c>
      <c r="E16" s="27">
        <f>E6+E11</f>
        <v>611.0816596984</v>
      </c>
      <c r="F16" s="27">
        <f>F6+F11</f>
        <v>1423.0530006329</v>
      </c>
      <c r="G16" s="28">
        <f t="shared" si="1"/>
        <v>-0.570584047518523</v>
      </c>
    </row>
    <row r="17" spans="1:7">
      <c r="A17" s="30" t="s">
        <v>48</v>
      </c>
      <c r="B17" s="27">
        <f>B7+B12</f>
        <v>206.14215581</v>
      </c>
      <c r="C17" s="27">
        <f>C7+C12</f>
        <v>184.44227572</v>
      </c>
      <c r="D17" s="28">
        <f t="shared" si="0"/>
        <v>0.117651335656595</v>
      </c>
      <c r="E17" s="27">
        <f>E7+E12</f>
        <v>442.93660963</v>
      </c>
      <c r="F17" s="27">
        <f>F7+F12</f>
        <v>734.56420902</v>
      </c>
      <c r="G17" s="28">
        <f t="shared" si="1"/>
        <v>-0.397007635015416</v>
      </c>
    </row>
    <row r="18" spans="1:7">
      <c r="A18" s="30" t="s">
        <v>49</v>
      </c>
      <c r="B18" s="27">
        <f>B13</f>
        <v>4.32482488</v>
      </c>
      <c r="C18" s="27">
        <f>C13</f>
        <v>106.5927563</v>
      </c>
      <c r="D18" s="28">
        <f t="shared" si="0"/>
        <v>-0.959426653084868</v>
      </c>
      <c r="E18" s="27">
        <f>E13</f>
        <v>80.04829712</v>
      </c>
      <c r="F18" s="27">
        <f>F13</f>
        <v>431.1852027</v>
      </c>
      <c r="G18" s="28">
        <f t="shared" si="1"/>
        <v>-0.814352865963969</v>
      </c>
    </row>
    <row r="19" spans="1:7">
      <c r="A19" s="30" t="s">
        <v>50</v>
      </c>
      <c r="B19" s="27">
        <f>B8+B14</f>
        <v>23.38253971</v>
      </c>
      <c r="C19" s="27">
        <f>C8+C14</f>
        <v>25.33462401</v>
      </c>
      <c r="D19" s="28">
        <f t="shared" si="0"/>
        <v>-0.0770520335817685</v>
      </c>
      <c r="E19" s="27">
        <f>E8+E14</f>
        <v>61.45693251</v>
      </c>
      <c r="F19" s="27">
        <f>F8+F14</f>
        <v>89.17781848</v>
      </c>
      <c r="G19" s="28">
        <f t="shared" si="1"/>
        <v>-0.310849563742322</v>
      </c>
    </row>
    <row r="20" spans="1:7">
      <c r="A20" s="30" t="s">
        <v>51</v>
      </c>
      <c r="B20" s="27">
        <f>B9+B15</f>
        <v>0.000264137</v>
      </c>
      <c r="C20" s="27">
        <f>C9+C15</f>
        <v>43.3647697188</v>
      </c>
      <c r="D20" s="28">
        <f t="shared" si="0"/>
        <v>-0.999993908949553</v>
      </c>
      <c r="E20" s="27">
        <f>E9+E15</f>
        <v>26.4987868384</v>
      </c>
      <c r="F20" s="27">
        <f>F9+F15</f>
        <v>167.6277547529</v>
      </c>
      <c r="G20" s="28">
        <f t="shared" si="1"/>
        <v>-0.84191885838081</v>
      </c>
    </row>
    <row r="21" spans="1:7">
      <c r="A21" s="30" t="s">
        <v>52</v>
      </c>
      <c r="B21" s="27">
        <f>B10</f>
        <v>0.02703328</v>
      </c>
      <c r="C21" s="27">
        <f>C10</f>
        <v>0.14925784</v>
      </c>
      <c r="D21" s="28">
        <f t="shared" si="0"/>
        <v>-0.818882009816034</v>
      </c>
      <c r="E21" s="27">
        <f>E10</f>
        <v>0.1410336</v>
      </c>
      <c r="F21" s="27">
        <f>F10</f>
        <v>0.49801568</v>
      </c>
      <c r="G21" s="28">
        <f t="shared" si="1"/>
        <v>-0.716808916538532</v>
      </c>
    </row>
  </sheetData>
  <mergeCells count="4">
    <mergeCell ref="A2:G2"/>
    <mergeCell ref="B4:D4"/>
    <mergeCell ref="E4:G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10" workbookViewId="0">
      <selection activeCell="P15" sqref="P15"/>
    </sheetView>
  </sheetViews>
  <sheetFormatPr defaultColWidth="9" defaultRowHeight="13.5"/>
  <sheetData>
    <row r="1" ht="18.75" spans="1:13">
      <c r="A1" s="1" t="s">
        <v>53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spans="1:13">
      <c r="A3" s="6"/>
      <c r="B3" s="7"/>
      <c r="C3" s="8"/>
      <c r="D3" s="7"/>
      <c r="E3" s="8"/>
      <c r="F3" s="7"/>
      <c r="G3" s="8"/>
      <c r="H3" s="7"/>
      <c r="I3" s="8"/>
      <c r="J3" s="7"/>
      <c r="K3" s="8"/>
      <c r="L3" s="19" t="s">
        <v>55</v>
      </c>
      <c r="M3" s="19"/>
    </row>
    <row r="4" spans="1:13">
      <c r="A4" s="9" t="s">
        <v>56</v>
      </c>
      <c r="B4" s="9" t="s">
        <v>4</v>
      </c>
      <c r="C4" s="10"/>
      <c r="D4" s="10"/>
      <c r="E4" s="10"/>
      <c r="F4" s="9" t="s">
        <v>57</v>
      </c>
      <c r="G4" s="10"/>
      <c r="H4" s="10"/>
      <c r="I4" s="10"/>
      <c r="J4" s="9" t="s">
        <v>58</v>
      </c>
      <c r="K4" s="10"/>
      <c r="L4" s="10"/>
      <c r="M4" s="10"/>
    </row>
    <row r="5" spans="1:13">
      <c r="A5" s="9"/>
      <c r="B5" s="11" t="s">
        <v>32</v>
      </c>
      <c r="C5" s="12"/>
      <c r="D5" s="9" t="s">
        <v>33</v>
      </c>
      <c r="E5" s="10"/>
      <c r="F5" s="11" t="s">
        <v>32</v>
      </c>
      <c r="G5" s="12"/>
      <c r="H5" s="9" t="s">
        <v>33</v>
      </c>
      <c r="I5" s="10"/>
      <c r="J5" s="11" t="s">
        <v>32</v>
      </c>
      <c r="K5" s="12"/>
      <c r="L5" s="9" t="s">
        <v>33</v>
      </c>
      <c r="M5" s="10"/>
    </row>
    <row r="6" spans="1:13">
      <c r="A6" s="9"/>
      <c r="B6" s="13" t="s">
        <v>59</v>
      </c>
      <c r="C6" s="14" t="s">
        <v>60</v>
      </c>
      <c r="D6" s="15" t="s">
        <v>59</v>
      </c>
      <c r="E6" s="14" t="s">
        <v>60</v>
      </c>
      <c r="F6" s="13" t="s">
        <v>59</v>
      </c>
      <c r="G6" s="14" t="s">
        <v>60</v>
      </c>
      <c r="H6" s="13" t="s">
        <v>59</v>
      </c>
      <c r="I6" s="14" t="s">
        <v>60</v>
      </c>
      <c r="J6" s="13" t="s">
        <v>59</v>
      </c>
      <c r="K6" s="14" t="s">
        <v>60</v>
      </c>
      <c r="L6" s="13" t="s">
        <v>59</v>
      </c>
      <c r="M6" s="14" t="s">
        <v>60</v>
      </c>
    </row>
    <row r="7" spans="1:13">
      <c r="A7" s="9"/>
      <c r="B7" s="13"/>
      <c r="C7" s="16" t="s">
        <v>61</v>
      </c>
      <c r="D7" s="17"/>
      <c r="E7" s="16" t="s">
        <v>61</v>
      </c>
      <c r="F7" s="13"/>
      <c r="G7" s="16" t="s">
        <v>61</v>
      </c>
      <c r="H7" s="13"/>
      <c r="I7" s="16" t="s">
        <v>61</v>
      </c>
      <c r="J7" s="13"/>
      <c r="K7" s="16" t="s">
        <v>61</v>
      </c>
      <c r="L7" s="13"/>
      <c r="M7" s="16" t="s">
        <v>61</v>
      </c>
    </row>
    <row r="8" spans="1:13">
      <c r="A8" s="9" t="s">
        <v>62</v>
      </c>
      <c r="B8" s="18">
        <v>0</v>
      </c>
      <c r="C8" s="18">
        <f>(B8-[1]与19年同期销量比较!B7)/[1]与19年同期销量比较!B7*100</f>
        <v>-100</v>
      </c>
      <c r="D8" s="18">
        <v>23959.1922</v>
      </c>
      <c r="E8" s="18">
        <f>(D8-[1]与19年同期销量比较!D7)/[1]与19年同期销量比较!D7*100</f>
        <v>-81.9901828875303</v>
      </c>
      <c r="F8" s="18">
        <v>6.6562</v>
      </c>
      <c r="G8" s="18">
        <f>(F8-[1]与19年同期销量比较!F7)/[1]与19年同期销量比较!F7*100</f>
        <v>-99.9900261825221</v>
      </c>
      <c r="H8" s="18">
        <v>44813.6046</v>
      </c>
      <c r="I8" s="18">
        <f>(H8-[1]与19年同期销量比较!H7)/[1]与19年同期销量比较!H7*100</f>
        <v>-81.5145283443793</v>
      </c>
      <c r="J8" s="18">
        <f t="shared" ref="J8:J39" si="0">B8+F8</f>
        <v>6.6562</v>
      </c>
      <c r="K8" s="18">
        <f>(J8-[1]与19年同期销量比较!J7)/[1]与19年同期销量比较!J7*100</f>
        <v>-99.9934127869208</v>
      </c>
      <c r="L8" s="18">
        <f t="shared" ref="L8:L39" si="1">D8+H8</f>
        <v>68772.7968</v>
      </c>
      <c r="M8" s="18">
        <f>(L8-[1]与19年同期销量比较!L7)/[1]与19年同期销量比较!L7*100</f>
        <v>-81.6830635635225</v>
      </c>
    </row>
    <row r="9" spans="1:13">
      <c r="A9" s="9" t="s">
        <v>63</v>
      </c>
      <c r="B9" s="18">
        <v>20714.6388</v>
      </c>
      <c r="C9" s="18">
        <f>(B9-[1]与19年同期销量比较!B8)/[1]与19年同期销量比较!B8*100</f>
        <v>-30.4561426573595</v>
      </c>
      <c r="D9" s="18">
        <v>48024.330102</v>
      </c>
      <c r="E9" s="18">
        <f>(D9-[1]与19年同期销量比较!D8)/[1]与19年同期销量比较!D8*100</f>
        <v>-57.6576428417107</v>
      </c>
      <c r="F9" s="18">
        <v>16008.3255</v>
      </c>
      <c r="G9" s="18">
        <f>(F9-[1]与19年同期销量比较!F8)/[1]与19年同期销量比较!F8*100</f>
        <v>-43.334666069602</v>
      </c>
      <c r="H9" s="18">
        <v>42989.5957</v>
      </c>
      <c r="I9" s="18">
        <f>(H9-[1]与19年同期销量比较!H8)/[1]与19年同期销量比较!H8*100</f>
        <v>-61.2128095826146</v>
      </c>
      <c r="J9" s="18">
        <f t="shared" si="0"/>
        <v>36722.9643</v>
      </c>
      <c r="K9" s="18">
        <f>(J9-[1]与19年同期销量比较!J8)/[1]与19年同期销量比较!J8*100</f>
        <v>-36.7250073829865</v>
      </c>
      <c r="L9" s="18">
        <f t="shared" si="1"/>
        <v>91013.925802</v>
      </c>
      <c r="M9" s="18">
        <f>(L9-[1]与19年同期销量比较!L8)/[1]与19年同期销量比较!L8*100</f>
        <v>-59.4147389195463</v>
      </c>
    </row>
    <row r="10" spans="1:13">
      <c r="A10" s="9" t="s">
        <v>64</v>
      </c>
      <c r="B10" s="18">
        <v>32121.624</v>
      </c>
      <c r="C10" s="18">
        <f>(B10-[1]与19年同期销量比较!B9)/[1]与19年同期销量比较!B9*100</f>
        <v>-33.8681392318838</v>
      </c>
      <c r="D10" s="18">
        <v>77492.261461</v>
      </c>
      <c r="E10" s="18">
        <f>(D10-[1]与19年同期销量比较!D9)/[1]与19年同期销量比较!D9*100</f>
        <v>-57.7103102702805</v>
      </c>
      <c r="F10" s="18">
        <v>69336.1887</v>
      </c>
      <c r="G10" s="18">
        <f>(F10-[1]与19年同期销量比较!F9)/[1]与19年同期销量比较!F9*100</f>
        <v>-14.9772488058267</v>
      </c>
      <c r="H10" s="18">
        <v>168188.2318</v>
      </c>
      <c r="I10" s="18">
        <f>(H10-[1]与19年同期销量比较!H9)/[1]与19年同期销量比较!H9*100</f>
        <v>-49.6088971435411</v>
      </c>
      <c r="J10" s="18">
        <f t="shared" si="0"/>
        <v>101457.8127</v>
      </c>
      <c r="K10" s="18">
        <f>(J10-[1]与19年同期销量比较!J9)/[1]与19年同期销量比较!J9*100</f>
        <v>-22.0288482458887</v>
      </c>
      <c r="L10" s="18">
        <f t="shared" si="1"/>
        <v>245680.493261</v>
      </c>
      <c r="M10" s="18">
        <f>(L10-[1]与19年同期销量比较!L9)/[1]与19年同期销量比较!L9*100</f>
        <v>-52.480259488062</v>
      </c>
    </row>
    <row r="11" spans="1:13">
      <c r="A11" s="9" t="s">
        <v>65</v>
      </c>
      <c r="B11" s="18">
        <v>25390.4612</v>
      </c>
      <c r="C11" s="18">
        <f>(B11-[1]与19年同期销量比较!B10)/[1]与19年同期销量比较!B10*100</f>
        <v>-10.7924806976589</v>
      </c>
      <c r="D11" s="18">
        <v>58633.793726</v>
      </c>
      <c r="E11" s="18">
        <f>(D11-[1]与19年同期销量比较!D10)/[1]与19年同期销量比较!D10*100</f>
        <v>-47.6742201464607</v>
      </c>
      <c r="F11" s="18">
        <v>11564.2475</v>
      </c>
      <c r="G11" s="18">
        <f>(F11-[1]与19年同期销量比较!F10)/[1]与19年同期销量比较!F10*100</f>
        <v>-56.0646278228186</v>
      </c>
      <c r="H11" s="18">
        <v>33590.8111</v>
      </c>
      <c r="I11" s="18">
        <f>(H11-[1]与19年同期销量比较!H10)/[1]与19年同期销量比较!H10*100</f>
        <v>-69.0580576359154</v>
      </c>
      <c r="J11" s="18">
        <f t="shared" si="0"/>
        <v>36954.7087</v>
      </c>
      <c r="K11" s="18">
        <f>(J11-[1]与19年同期销量比较!J10)/[1]与19年同期销量比较!J10*100</f>
        <v>-32.5438244684021</v>
      </c>
      <c r="L11" s="18">
        <f t="shared" si="1"/>
        <v>92224.604826</v>
      </c>
      <c r="M11" s="18">
        <f>(L11-[1]与19年同期销量比较!L10)/[1]与19年同期销量比较!L10*100</f>
        <v>-58.1967817625664</v>
      </c>
    </row>
    <row r="12" spans="1:13">
      <c r="A12" s="9" t="s">
        <v>66</v>
      </c>
      <c r="B12" s="18">
        <v>28922.2774</v>
      </c>
      <c r="C12" s="18">
        <f>(B12-[1]与19年同期销量比较!B11)/[1]与19年同期销量比较!B11*100</f>
        <v>-21.3001209326765</v>
      </c>
      <c r="D12" s="18">
        <v>66098.435753</v>
      </c>
      <c r="E12" s="18">
        <f>(D12-[1]与19年同期销量比较!D11)/[1]与19年同期销量比较!D11*100</f>
        <v>-60.0106118205339</v>
      </c>
      <c r="F12" s="18">
        <v>29163.6759</v>
      </c>
      <c r="G12" s="18">
        <f>(F12-[1]与19年同期销量比较!F11)/[1]与19年同期销量比较!F11*100</f>
        <v>-46.9665351098796</v>
      </c>
      <c r="H12" s="18">
        <v>75079.4822</v>
      </c>
      <c r="I12" s="18">
        <f>(H12-[1]与19年同期销量比较!H11)/[1]与19年同期销量比较!H11*100</f>
        <v>-62.7944806196669</v>
      </c>
      <c r="J12" s="18">
        <f t="shared" si="0"/>
        <v>58085.9533</v>
      </c>
      <c r="K12" s="18">
        <f>(J12-[1]与19年同期销量比较!J11)/[1]与19年同期销量比较!J11*100</f>
        <v>-36.684967571909</v>
      </c>
      <c r="L12" s="18">
        <f t="shared" si="1"/>
        <v>141177.917953</v>
      </c>
      <c r="M12" s="18">
        <f>(L12-[1]与19年同期销量比较!L11)/[1]与19年同期销量比较!L11*100</f>
        <v>-61.5409738136536</v>
      </c>
    </row>
    <row r="13" spans="1:13">
      <c r="A13" s="9" t="s">
        <v>67</v>
      </c>
      <c r="B13" s="18">
        <v>53263.176</v>
      </c>
      <c r="C13" s="18">
        <f>(B13-[1]与19年同期销量比较!B12)/[1]与19年同期销量比较!B12*100</f>
        <v>-32.8396214875156</v>
      </c>
      <c r="D13" s="18">
        <v>133413.353216</v>
      </c>
      <c r="E13" s="18">
        <f>(D13-[1]与19年同期销量比较!D12)/[1]与19年同期销量比较!D12*100</f>
        <v>-57.6986971112566</v>
      </c>
      <c r="F13" s="18">
        <v>21937.5684</v>
      </c>
      <c r="G13" s="18">
        <f>(F13-[1]与19年同期销量比较!F12)/[1]与19年同期销量比较!F12*100</f>
        <v>-59.8590484363081</v>
      </c>
      <c r="H13" s="18">
        <v>62107.2744</v>
      </c>
      <c r="I13" s="18">
        <f>(H13-[1]与19年同期销量比较!H12)/[1]与19年同期销量比较!H12*100</f>
        <v>-70.728810322542</v>
      </c>
      <c r="J13" s="18">
        <f t="shared" si="0"/>
        <v>75200.7444</v>
      </c>
      <c r="K13" s="18">
        <f>(J13-[1]与19年同期销量比较!J12)/[1]与19年同期销量比较!J12*100</f>
        <v>-43.8627729571611</v>
      </c>
      <c r="L13" s="18">
        <f t="shared" si="1"/>
        <v>195520.627616</v>
      </c>
      <c r="M13" s="18">
        <f>(L13-[1]与19年同期销量比较!L12)/[1]与19年同期销量比较!L12*100</f>
        <v>-62.9391950110285</v>
      </c>
    </row>
    <row r="14" spans="1:13">
      <c r="A14" s="9" t="s">
        <v>68</v>
      </c>
      <c r="B14" s="18">
        <v>17547.0016</v>
      </c>
      <c r="C14" s="18">
        <f>(B14-[1]与19年同期销量比较!B13)/[1]与19年同期销量比较!B13*100</f>
        <v>-24.8031446034881</v>
      </c>
      <c r="D14" s="18">
        <v>43920.257143</v>
      </c>
      <c r="E14" s="18">
        <f>(D14-[1]与19年同期销量比较!D13)/[1]与19年同期销量比较!D13*100</f>
        <v>-51.3564433882476</v>
      </c>
      <c r="F14" s="18">
        <v>24610.6616</v>
      </c>
      <c r="G14" s="18">
        <f>(F14-[1]与19年同期销量比较!F13)/[1]与19年同期销量比较!F13*100</f>
        <v>-24.435038601266</v>
      </c>
      <c r="H14" s="18">
        <v>63970.5548</v>
      </c>
      <c r="I14" s="18">
        <f>(H14-[1]与19年同期销量比较!H13)/[1]与19年同期销量比较!H13*100</f>
        <v>-51.1710723276733</v>
      </c>
      <c r="J14" s="18">
        <f t="shared" si="0"/>
        <v>42157.6632</v>
      </c>
      <c r="K14" s="18">
        <f>(J14-[1]与19年同期销量比较!J13)/[1]与19年同期销量比较!J13*100</f>
        <v>-24.5886898489726</v>
      </c>
      <c r="L14" s="18">
        <f t="shared" si="1"/>
        <v>107890.811943</v>
      </c>
      <c r="M14" s="18">
        <f>(L14-[1]与19年同期销量比较!L13)/[1]与19年同期销量比较!L13*100</f>
        <v>-51.2467035313312</v>
      </c>
    </row>
    <row r="15" spans="1:13">
      <c r="A15" s="9" t="s">
        <v>69</v>
      </c>
      <c r="B15" s="18">
        <v>24672.7044</v>
      </c>
      <c r="C15" s="18">
        <f>(B15-[1]与19年同期销量比较!B14)/[1]与19年同期销量比较!B14*100</f>
        <v>-25.0369032019226</v>
      </c>
      <c r="D15" s="18">
        <v>54416.378529</v>
      </c>
      <c r="E15" s="18">
        <f>(D15-[1]与19年同期销量比较!D14)/[1]与19年同期销量比较!D14*100</f>
        <v>-61.395562856838</v>
      </c>
      <c r="F15" s="18">
        <v>25042.4725</v>
      </c>
      <c r="G15" s="18">
        <f>(F15-[1]与19年同期销量比较!F14)/[1]与19年同期销量比较!F14*100</f>
        <v>-43.3397065948156</v>
      </c>
      <c r="H15" s="18">
        <v>63547.9455</v>
      </c>
      <c r="I15" s="18">
        <f>(H15-[1]与19年同期销量比较!H14)/[1]与19年同期销量比较!H14*100</f>
        <v>-65.6239579256315</v>
      </c>
      <c r="J15" s="18">
        <f t="shared" si="0"/>
        <v>49715.1769</v>
      </c>
      <c r="K15" s="18">
        <f>(J15-[1]与19年同期销量比较!J14)/[1]与19年同期销量比较!J14*100</f>
        <v>-35.5275275757005</v>
      </c>
      <c r="L15" s="18">
        <f t="shared" si="1"/>
        <v>117964.324029</v>
      </c>
      <c r="M15" s="18">
        <f>(L15-[1]与19年同期销量比较!L14)/[1]与19年同期销量比较!L14*100</f>
        <v>-63.7946357181719</v>
      </c>
    </row>
    <row r="16" spans="1:13">
      <c r="A16" s="9" t="s">
        <v>70</v>
      </c>
      <c r="B16" s="18">
        <v>41416.2506</v>
      </c>
      <c r="C16" s="18">
        <f>(B16-[1]与19年同期销量比较!B15)/[1]与19年同期销量比较!B15*100</f>
        <v>-8.51871883828461</v>
      </c>
      <c r="D16" s="18">
        <v>96717.68991</v>
      </c>
      <c r="E16" s="18">
        <f>(D16-[1]与19年同期销量比较!D15)/[1]与19年同期销量比较!D15*100</f>
        <v>-44.9547761286459</v>
      </c>
      <c r="F16" s="18">
        <v>25010.157</v>
      </c>
      <c r="G16" s="18">
        <f>(F16-[1]与19年同期销量比较!F15)/[1]与19年同期销量比较!F15*100</f>
        <v>-32.4223832306102</v>
      </c>
      <c r="H16" s="18">
        <v>63700.1972</v>
      </c>
      <c r="I16" s="18">
        <f>(H16-[1]与19年同期销量比较!H15)/[1]与19年同期销量比较!H15*100</f>
        <v>-54.3422007400242</v>
      </c>
      <c r="J16" s="18">
        <f t="shared" si="0"/>
        <v>66426.4076</v>
      </c>
      <c r="K16" s="18">
        <f>(J16-[1]与19年同期销量比较!J15)/[1]与19年同期销量比较!J15*100</f>
        <v>-19.270262072465</v>
      </c>
      <c r="L16" s="18">
        <f t="shared" si="1"/>
        <v>160417.88711</v>
      </c>
      <c r="M16" s="18">
        <f>(L16-[1]与19年同期销量比较!L15)/[1]与19年同期销量比较!L15*100</f>
        <v>-49.1096240502488</v>
      </c>
    </row>
    <row r="17" spans="1:13">
      <c r="A17" s="9" t="s">
        <v>71</v>
      </c>
      <c r="B17" s="18">
        <v>76027.5018</v>
      </c>
      <c r="C17" s="18">
        <f>(B17-[1]与19年同期销量比较!B16)/[1]与19年同期销量比较!B16*100</f>
        <v>-31.7321821329173</v>
      </c>
      <c r="D17" s="18">
        <v>185775.445717</v>
      </c>
      <c r="E17" s="18">
        <f>(D17-[1]与19年同期销量比较!D16)/[1]与19年同期销量比较!D16*100</f>
        <v>-58.619517283851</v>
      </c>
      <c r="F17" s="18">
        <v>147893.88</v>
      </c>
      <c r="G17" s="18">
        <f>(F17-[1]与19年同期销量比较!F16)/[1]与19年同期销量比较!F16*100</f>
        <v>-24.0292321331804</v>
      </c>
      <c r="H17" s="18">
        <v>366759.3242</v>
      </c>
      <c r="I17" s="18">
        <f>(H17-[1]与19年同期销量比较!H16)/[1]与19年同期销量比较!H16*100</f>
        <v>-51.2673468605566</v>
      </c>
      <c r="J17" s="18">
        <f t="shared" si="0"/>
        <v>223921.3818</v>
      </c>
      <c r="K17" s="18">
        <f>(J17-[1]与19年同期销量比较!J16)/[1]与19年同期销量比较!J16*100</f>
        <v>-26.8323124503211</v>
      </c>
      <c r="L17" s="18">
        <f t="shared" si="1"/>
        <v>552534.769917</v>
      </c>
      <c r="M17" s="18">
        <f>(L17-[1]与19年同期销量比较!L16)/[1]与19年同期销量比较!L16*100</f>
        <v>-54.0144209451893</v>
      </c>
    </row>
    <row r="18" spans="1:13">
      <c r="A18" s="9" t="s">
        <v>72</v>
      </c>
      <c r="B18" s="18">
        <v>96710.7092</v>
      </c>
      <c r="C18" s="18">
        <f>(B18-[1]与19年同期销量比较!B17)/[1]与19年同期销量比较!B17*100</f>
        <v>-24.8516765905513</v>
      </c>
      <c r="D18" s="18">
        <v>248478.590136</v>
      </c>
      <c r="E18" s="18">
        <f>(D18-[1]与19年同期销量比较!D17)/[1]与19年同期销量比较!D17*100</f>
        <v>-49.8835869311903</v>
      </c>
      <c r="F18" s="18">
        <v>83035.7584</v>
      </c>
      <c r="G18" s="18">
        <f>(F18-[1]与19年同期销量比较!F17)/[1]与19年同期销量比较!F17*100</f>
        <v>-37.6527366169587</v>
      </c>
      <c r="H18" s="18">
        <v>215420.2622</v>
      </c>
      <c r="I18" s="18">
        <f>(H18-[1]与19年同期销量比较!H17)/[1]与19年同期销量比较!H17*100</f>
        <v>-58.6394570361338</v>
      </c>
      <c r="J18" s="18">
        <f t="shared" si="0"/>
        <v>179746.4676</v>
      </c>
      <c r="K18" s="18">
        <f>(J18-[1]与19年同期销量比较!J17)/[1]与19年同期销量比较!J17*100</f>
        <v>-31.3619368499476</v>
      </c>
      <c r="L18" s="18">
        <f t="shared" si="1"/>
        <v>463898.852336</v>
      </c>
      <c r="M18" s="18">
        <f>(L18-[1]与19年同期销量比较!L17)/[1]与19年同期销量比较!L17*100</f>
        <v>-54.3693185424133</v>
      </c>
    </row>
    <row r="19" spans="1:13">
      <c r="A19" s="9" t="s">
        <v>73</v>
      </c>
      <c r="B19" s="18">
        <v>36548.2045</v>
      </c>
      <c r="C19" s="18">
        <f>(B19-[1]与19年同期销量比较!B18)/[1]与19年同期销量比较!B18*100</f>
        <v>-40.392992032678</v>
      </c>
      <c r="D19" s="18">
        <v>100080.42978</v>
      </c>
      <c r="E19" s="18">
        <f>(D19-[1]与19年同期销量比较!D18)/[1]与19年同期销量比较!D18*100</f>
        <v>-59.2116644830022</v>
      </c>
      <c r="F19" s="18">
        <v>39934.5202</v>
      </c>
      <c r="G19" s="18">
        <f>(F19-[1]与19年同期销量比较!F18)/[1]与19年同期销量比较!F18*100</f>
        <v>-41.1344750967875</v>
      </c>
      <c r="H19" s="18">
        <v>108007.3135</v>
      </c>
      <c r="I19" s="18">
        <f>(H19-[1]与19年同期销量比较!H18)/[1]与19年同期销量比较!H18*100</f>
        <v>-60.6643851826214</v>
      </c>
      <c r="J19" s="18">
        <f t="shared" si="0"/>
        <v>76482.7247</v>
      </c>
      <c r="K19" s="18">
        <f>(J19-[1]与19年同期销量比较!J18)/[1]与19年同期销量比较!J18*100</f>
        <v>-40.7824635215761</v>
      </c>
      <c r="L19" s="18">
        <f t="shared" si="1"/>
        <v>208087.74328</v>
      </c>
      <c r="M19" s="18">
        <f>(L19-[1]与19年同期销量比较!L18)/[1]与19年同期销量比较!L18*100</f>
        <v>-59.9788361581535</v>
      </c>
    </row>
    <row r="20" spans="1:13">
      <c r="A20" s="9" t="s">
        <v>74</v>
      </c>
      <c r="B20" s="18">
        <v>25893.628</v>
      </c>
      <c r="C20" s="18">
        <f>(B20-[1]与19年同期销量比较!B19)/[1]与19年同期销量比较!B19*100</f>
        <v>-28.1440796328902</v>
      </c>
      <c r="D20" s="18">
        <v>67748.000841</v>
      </c>
      <c r="E20" s="18">
        <f>(D20-[1]与19年同期销量比较!D19)/[1]与19年同期销量比较!D19*100</f>
        <v>-53.3399397944033</v>
      </c>
      <c r="F20" s="18">
        <v>66209.3394</v>
      </c>
      <c r="G20" s="18">
        <f>(F20-[1]与19年同期销量比较!F19)/[1]与19年同期销量比较!F19*100</f>
        <v>-8.74643030073907</v>
      </c>
      <c r="H20" s="18">
        <v>163002.166</v>
      </c>
      <c r="I20" s="18">
        <f>(H20-[1]与19年同期销量比较!H19)/[1]与19年同期销量比较!H19*100</f>
        <v>-44.2711269512877</v>
      </c>
      <c r="J20" s="18">
        <f t="shared" si="0"/>
        <v>92102.9674</v>
      </c>
      <c r="K20" s="18">
        <f>(J20-[1]与19年同期销量比较!J19)/[1]与19年同期销量比较!J19*100</f>
        <v>-15.1834719624666</v>
      </c>
      <c r="L20" s="18">
        <f t="shared" si="1"/>
        <v>230750.166841</v>
      </c>
      <c r="M20" s="18">
        <f>(L20-[1]与19年同期销量比较!L19)/[1]与19年同期销量比较!L19*100</f>
        <v>-47.2795487301362</v>
      </c>
    </row>
    <row r="21" spans="1:13">
      <c r="A21" s="9" t="s">
        <v>75</v>
      </c>
      <c r="B21" s="18">
        <v>19114.2568</v>
      </c>
      <c r="C21" s="18">
        <f>(B21-[1]与19年同期销量比较!B20)/[1]与19年同期销量比较!B20*100</f>
        <v>-35.7112387952511</v>
      </c>
      <c r="D21" s="18">
        <v>57840.601271</v>
      </c>
      <c r="E21" s="18">
        <f>(D21-[1]与19年同期销量比较!D20)/[1]与19年同期销量比较!D20*100</f>
        <v>-53.8277492858063</v>
      </c>
      <c r="F21" s="18">
        <v>23571.6916</v>
      </c>
      <c r="G21" s="18">
        <f>(F21-[1]与19年同期销量比较!F20)/[1]与19年同期销量比较!F20*100</f>
        <v>-58.1611256790981</v>
      </c>
      <c r="H21" s="18">
        <v>80077.9574</v>
      </c>
      <c r="I21" s="18">
        <f>(H21-[1]与19年同期销量比较!H20)/[1]与19年同期销量比较!H20*100</f>
        <v>-62.401248354343</v>
      </c>
      <c r="J21" s="18">
        <f t="shared" si="0"/>
        <v>42685.9484</v>
      </c>
      <c r="K21" s="18">
        <f>(J21-[1]与19年同期销量比较!J20)/[1]与19年同期销量比较!J20*100</f>
        <v>-50.4061719029351</v>
      </c>
      <c r="L21" s="18">
        <f t="shared" si="1"/>
        <v>137918.558671</v>
      </c>
      <c r="M21" s="18">
        <f>(L21-[1]与19年同期销量比较!L20)/[1]与19年同期销量比较!L20*100</f>
        <v>-59.2260573412825</v>
      </c>
    </row>
    <row r="22" spans="1:13">
      <c r="A22" s="9" t="s">
        <v>76</v>
      </c>
      <c r="B22" s="18">
        <v>85658.7877</v>
      </c>
      <c r="C22" s="18">
        <f>(B22-[1]与19年同期销量比较!B21)/[1]与19年同期销量比较!B21*100</f>
        <v>-28.4289261020292</v>
      </c>
      <c r="D22" s="18">
        <v>220658.513927</v>
      </c>
      <c r="E22" s="18">
        <f>(D22-[1]与19年同期销量比较!D21)/[1]与19年同期销量比较!D21*100</f>
        <v>-53.748814228853</v>
      </c>
      <c r="F22" s="18">
        <v>99672.9672</v>
      </c>
      <c r="G22" s="18">
        <f>(F22-[1]与19年同期销量比较!F21)/[1]与19年同期销量比较!F21*100</f>
        <v>-41.1789141738825</v>
      </c>
      <c r="H22" s="18">
        <v>274209.5408</v>
      </c>
      <c r="I22" s="18">
        <f>(H22-[1]与19年同期销量比较!H21)/[1]与19年同期销量比较!H21*100</f>
        <v>-59.751999670262</v>
      </c>
      <c r="J22" s="18">
        <f t="shared" si="0"/>
        <v>185331.7549</v>
      </c>
      <c r="K22" s="18">
        <f>(J22-[1]与19年同期销量比较!J21)/[1]与19年同期销量比较!J21*100</f>
        <v>-35.9012216764221</v>
      </c>
      <c r="L22" s="18">
        <f t="shared" si="1"/>
        <v>494868.054727</v>
      </c>
      <c r="M22" s="18">
        <f>(L22-[1]与19年同期销量比较!L21)/[1]与19年同期销量比较!L21*100</f>
        <v>-57.2795589677587</v>
      </c>
    </row>
    <row r="23" spans="1:13">
      <c r="A23" s="9" t="s">
        <v>77</v>
      </c>
      <c r="B23" s="18">
        <v>33304.8014</v>
      </c>
      <c r="C23" s="18">
        <f>(B23-[1]与19年同期销量比较!B22)/[1]与19年同期销量比较!B22*100</f>
        <v>-42.7601735419283</v>
      </c>
      <c r="D23" s="18">
        <v>89324.241779</v>
      </c>
      <c r="E23" s="18">
        <f>(D23-[1]与19年同期销量比较!D22)/[1]与19年同期销量比较!D22*100</f>
        <v>-59.466917184401</v>
      </c>
      <c r="F23" s="18">
        <v>96148.4548</v>
      </c>
      <c r="G23" s="18">
        <f>(F23-[1]与19年同期销量比较!F22)/[1]与19年同期销量比较!F22*100</f>
        <v>-32.8663778679154</v>
      </c>
      <c r="H23" s="18">
        <v>237633.2002</v>
      </c>
      <c r="I23" s="18">
        <f>(H23-[1]与19年同期销量比较!H22)/[1]与19年同期销量比较!H22*100</f>
        <v>-57.7600727057191</v>
      </c>
      <c r="J23" s="18">
        <f t="shared" si="0"/>
        <v>129453.2562</v>
      </c>
      <c r="K23" s="18">
        <f>(J23-[1]与19年同期销量比较!J22)/[1]与19年同期销量比较!J22*100</f>
        <v>-35.7246460507574</v>
      </c>
      <c r="L23" s="18">
        <f t="shared" si="1"/>
        <v>326957.441979</v>
      </c>
      <c r="M23" s="18">
        <f>(L23-[1]与19年同期销量比较!L22)/[1]与19年同期销量比较!L22*100</f>
        <v>-58.240489112216</v>
      </c>
    </row>
    <row r="24" spans="1:13">
      <c r="A24" s="9" t="s">
        <v>78</v>
      </c>
      <c r="B24" s="18">
        <v>33470.393</v>
      </c>
      <c r="C24" s="18">
        <f>(B24-[1]与19年同期销量比较!B23)/[1]与19年同期销量比较!B23*100</f>
        <v>-49.8653626688787</v>
      </c>
      <c r="D24" s="18">
        <v>95650.333423</v>
      </c>
      <c r="E24" s="18">
        <f>(D24-[1]与19年同期销量比较!D23)/[1]与19年同期销量比较!D23*100</f>
        <v>-65.5243613460499</v>
      </c>
      <c r="F24" s="18">
        <v>38522.8674</v>
      </c>
      <c r="G24" s="18">
        <f>(F24-[1]与19年同期销量比较!F23)/[1]与19年同期销量比较!F23*100</f>
        <v>-56.6185034151078</v>
      </c>
      <c r="H24" s="18">
        <v>104827.5531</v>
      </c>
      <c r="I24" s="18">
        <f>(H24-[1]与19年同期销量比较!H23)/[1]与19年同期销量比较!H23*100</f>
        <v>-69.8793026837249</v>
      </c>
      <c r="J24" s="18">
        <f t="shared" si="0"/>
        <v>71993.2604</v>
      </c>
      <c r="K24" s="18">
        <f>(J24-[1]与19年同期销量比较!J23)/[1]与19年同期销量比较!J23*100</f>
        <v>-53.7203102207049</v>
      </c>
      <c r="L24" s="18">
        <f t="shared" si="1"/>
        <v>200477.886523</v>
      </c>
      <c r="M24" s="18">
        <f>(L24-[1]与19年同期销量比较!L23)/[1]与19年同期销量比较!L23*100</f>
        <v>-67.9475513760426</v>
      </c>
    </row>
    <row r="25" spans="1:13">
      <c r="A25" s="9" t="s">
        <v>79</v>
      </c>
      <c r="B25" s="18">
        <v>43069.3382</v>
      </c>
      <c r="C25" s="18">
        <f>(B25-[1]与19年同期销量比较!B24)/[1]与19年同期销量比较!B24*100</f>
        <v>-39.0962557220552</v>
      </c>
      <c r="D25" s="18">
        <v>114232.995247</v>
      </c>
      <c r="E25" s="18">
        <f>(D25-[1]与19年同期销量比较!D24)/[1]与19年同期销量比较!D24*100</f>
        <v>-59.5503964893</v>
      </c>
      <c r="F25" s="18">
        <v>13658.389</v>
      </c>
      <c r="G25" s="18">
        <f>(F25-[1]与19年同期销量比较!F24)/[1]与19年同期销量比较!F24*100</f>
        <v>-75.3173542059658</v>
      </c>
      <c r="H25" s="18">
        <v>58847.3275</v>
      </c>
      <c r="I25" s="18">
        <f>(H25-[1]与19年同期销量比较!H24)/[1]与19年同期销量比较!H24*100</f>
        <v>-70.4946809581741</v>
      </c>
      <c r="J25" s="18">
        <f t="shared" si="0"/>
        <v>56727.7272</v>
      </c>
      <c r="K25" s="18">
        <f>(J25-[1]与19年同期销量比较!J24)/[1]与19年同期销量比较!J24*100</f>
        <v>-54.9969462292357</v>
      </c>
      <c r="L25" s="18">
        <f t="shared" si="1"/>
        <v>173080.322747</v>
      </c>
      <c r="M25" s="18">
        <f>(L25-[1]与19年同期销量比较!L24)/[1]与19年同期销量比较!L24*100</f>
        <v>-64.0803912854367</v>
      </c>
    </row>
    <row r="26" spans="1:13">
      <c r="A26" s="9" t="s">
        <v>80</v>
      </c>
      <c r="B26" s="18">
        <v>125477.4267</v>
      </c>
      <c r="C26" s="18">
        <f>(B26-[1]与19年同期销量比较!B25)/[1]与19年同期销量比较!B25*100</f>
        <v>-21.2715076884269</v>
      </c>
      <c r="D26" s="18">
        <v>280209.268591</v>
      </c>
      <c r="E26" s="18">
        <f>(D26-[1]与19年同期销量比较!D25)/[1]与19年同期销量比较!D25*100</f>
        <v>-56.8735442289259</v>
      </c>
      <c r="F26" s="18">
        <v>80949.9304</v>
      </c>
      <c r="G26" s="18">
        <f>(F26-[1]与19年同期销量比较!F25)/[1]与19年同期销量比较!F25*100</f>
        <v>-53.4112585522787</v>
      </c>
      <c r="H26" s="18">
        <v>234177.0444</v>
      </c>
      <c r="I26" s="18">
        <f>(H26-[1]与19年同期销量比较!H25)/[1]与19年同期销量比较!H25*100</f>
        <v>-64.5540811406405</v>
      </c>
      <c r="J26" s="18">
        <f t="shared" si="0"/>
        <v>206427.3571</v>
      </c>
      <c r="K26" s="18">
        <f>(J26-[1]与19年同期销量比较!J25)/[1]与19年同期销量比较!J25*100</f>
        <v>-38.0347785036176</v>
      </c>
      <c r="L26" s="18">
        <f t="shared" si="1"/>
        <v>514386.312991</v>
      </c>
      <c r="M26" s="18">
        <f>(L26-[1]与19年同期销量比较!L25)/[1]与19年同期销量比较!L25*100</f>
        <v>-60.7458190964805</v>
      </c>
    </row>
    <row r="27" spans="1:13">
      <c r="A27" s="9" t="s">
        <v>81</v>
      </c>
      <c r="B27" s="18">
        <v>25717.1128</v>
      </c>
      <c r="C27" s="18">
        <f>(B27-[1]与19年同期销量比较!B26)/[1]与19年同期销量比较!B26*100</f>
        <v>-30.3595094252686</v>
      </c>
      <c r="D27" s="18">
        <v>78412.081569</v>
      </c>
      <c r="E27" s="18">
        <f>(D27-[1]与19年同期销量比较!D26)/[1]与19年同期销量比较!D26*100</f>
        <v>-45.70119783309</v>
      </c>
      <c r="F27" s="18">
        <v>7986.6382</v>
      </c>
      <c r="G27" s="18">
        <f>(F27-[1]与19年同期销量比较!F26)/[1]与19年同期销量比较!F26*100</f>
        <v>-62.5090298442252</v>
      </c>
      <c r="H27" s="18">
        <v>27075.8153</v>
      </c>
      <c r="I27" s="18">
        <f>(H27-[1]与19年同期销量比较!H26)/[1]与19年同期销量比较!H26*100</f>
        <v>-71.2828169118444</v>
      </c>
      <c r="J27" s="18">
        <f t="shared" si="0"/>
        <v>33703.751</v>
      </c>
      <c r="K27" s="18">
        <f>(J27-[1]与19年同期销量比较!J26)/[1]与19年同期销量比较!J26*100</f>
        <v>-42.1208255099681</v>
      </c>
      <c r="L27" s="18">
        <f t="shared" si="1"/>
        <v>105487.896869</v>
      </c>
      <c r="M27" s="18">
        <f>(L27-[1]与19年同期销量比较!L26)/[1]与19年同期销量比较!L26*100</f>
        <v>-55.8060112845408</v>
      </c>
    </row>
    <row r="28" spans="1:13">
      <c r="A28" s="9" t="s">
        <v>82</v>
      </c>
      <c r="B28" s="18">
        <v>2457.9953</v>
      </c>
      <c r="C28" s="18">
        <f>(B28-[1]与19年同期销量比较!B27)/[1]与19年同期销量比较!B27*100</f>
        <v>-65.7352459317913</v>
      </c>
      <c r="D28" s="18">
        <v>9531.360328</v>
      </c>
      <c r="E28" s="18">
        <f>(D28-[1]与19年同期销量比较!D27)/[1]与19年同期销量比较!D27*100</f>
        <v>-71.9610272684709</v>
      </c>
      <c r="F28" s="18">
        <v>3324.99077</v>
      </c>
      <c r="G28" s="18">
        <f>(F28-[1]与19年同期销量比较!F27)/[1]与19年同期销量比较!F27*100</f>
        <v>-44.4959531219365</v>
      </c>
      <c r="H28" s="18">
        <v>9721.95014</v>
      </c>
      <c r="I28" s="18">
        <f>(H28-[1]与19年同期销量比较!H27)/[1]与19年同期销量比较!H27*100</f>
        <v>-64.1207444380529</v>
      </c>
      <c r="J28" s="18">
        <f t="shared" si="0"/>
        <v>5782.98607</v>
      </c>
      <c r="K28" s="18">
        <f>(J28-[1]与19年同期销量比较!J27)/[1]与19年同期销量比较!J27*100</f>
        <v>-56.069943077631</v>
      </c>
      <c r="L28" s="18">
        <f t="shared" si="1"/>
        <v>19253.310468</v>
      </c>
      <c r="M28" s="18">
        <f>(L28-[1]与19年同期销量比较!L27)/[1]与19年同期销量比较!L27*100</f>
        <v>-68.4834665254375</v>
      </c>
    </row>
    <row r="29" spans="1:13">
      <c r="A29" s="9" t="s">
        <v>83</v>
      </c>
      <c r="B29" s="18">
        <v>25528.8407</v>
      </c>
      <c r="C29" s="18">
        <f>(B29-[1]与19年同期销量比较!B28)/[1]与19年同期销量比较!B28*100</f>
        <v>-28.6515806859851</v>
      </c>
      <c r="D29" s="18">
        <v>72275.21348</v>
      </c>
      <c r="E29" s="18">
        <f>(D29-[1]与19年同期销量比较!D28)/[1]与19年同期销量比较!D28*100</f>
        <v>-52.4091604705418</v>
      </c>
      <c r="F29" s="18">
        <v>12558.8418</v>
      </c>
      <c r="G29" s="18">
        <f>(F29-[1]与19年同期销量比较!F28)/[1]与19年同期销量比较!F28*100</f>
        <v>-75.2286519982738</v>
      </c>
      <c r="H29" s="18">
        <v>50844.144</v>
      </c>
      <c r="I29" s="18">
        <f>(H29-[1]与19年同期销量比较!H28)/[1]与19年同期销量比较!H28*100</f>
        <v>-72.0928106488843</v>
      </c>
      <c r="J29" s="18">
        <f t="shared" si="0"/>
        <v>38087.6825</v>
      </c>
      <c r="K29" s="18">
        <f>(J29-[1]与19年同期销量比较!J28)/[1]与19年同期销量比较!J28*100</f>
        <v>-55.9576062968406</v>
      </c>
      <c r="L29" s="18">
        <f t="shared" si="1"/>
        <v>123119.35748</v>
      </c>
      <c r="M29" s="18">
        <f>(L29-[1]与19年同期销量比较!L28)/[1]与19年同期销量比较!L28*100</f>
        <v>-63.1443212345844</v>
      </c>
    </row>
    <row r="30" spans="1:13">
      <c r="A30" s="9" t="s">
        <v>84</v>
      </c>
      <c r="B30" s="18">
        <v>72019.9684</v>
      </c>
      <c r="C30" s="18">
        <f>(B30-[1]与19年同期销量比较!B29)/[1]与19年同期销量比较!B29*100</f>
        <v>-8.37712020530231</v>
      </c>
      <c r="D30" s="18">
        <v>191576.005178</v>
      </c>
      <c r="E30" s="18">
        <f>(D30-[1]与19年同期销量比较!D29)/[1]与19年同期销量比较!D29*100</f>
        <v>-44.0720839762261</v>
      </c>
      <c r="F30" s="18">
        <v>40467.0305</v>
      </c>
      <c r="G30" s="18">
        <f>(F30-[1]与19年同期销量比较!F29)/[1]与19年同期销量比较!F29*100</f>
        <v>-48.8473316043626</v>
      </c>
      <c r="H30" s="18">
        <v>123227.3532</v>
      </c>
      <c r="I30" s="18">
        <f>(H30-[1]与19年同期销量比较!H29)/[1]与19年同期销量比较!H29*100</f>
        <v>-59.4764687973667</v>
      </c>
      <c r="J30" s="18">
        <f t="shared" si="0"/>
        <v>112486.9989</v>
      </c>
      <c r="K30" s="18">
        <f>(J30-[1]与19年同期销量比较!J29)/[1]与19年同期销量比较!J29*100</f>
        <v>-28.6770844801383</v>
      </c>
      <c r="L30" s="18">
        <f t="shared" si="1"/>
        <v>314803.358378</v>
      </c>
      <c r="M30" s="18">
        <f>(L30-[1]与19年同期销量比较!L29)/[1]与19年同期销量比较!L29*100</f>
        <v>-51.3162568071221</v>
      </c>
    </row>
    <row r="31" spans="1:13">
      <c r="A31" s="9" t="s">
        <v>85</v>
      </c>
      <c r="B31" s="18">
        <v>16714.259</v>
      </c>
      <c r="C31" s="18">
        <f>(B31-[1]与19年同期销量比较!B30)/[1]与19年同期销量比较!B30*100</f>
        <v>-19.2246336753848</v>
      </c>
      <c r="D31" s="18">
        <v>38214.045042</v>
      </c>
      <c r="E31" s="18">
        <f>(D31-[1]与19年同期销量比较!D30)/[1]与19年同期销量比较!D30*100</f>
        <v>-53.2248464857193</v>
      </c>
      <c r="F31" s="18">
        <v>26904.813</v>
      </c>
      <c r="G31" s="18">
        <f>(F31-[1]与19年同期销量比较!F30)/[1]与19年同期销量比较!F30*100</f>
        <v>-30.0960788203069</v>
      </c>
      <c r="H31" s="18">
        <v>68436.4829</v>
      </c>
      <c r="I31" s="18">
        <f>(H31-[1]与19年同期销量比较!H30)/[1]与19年同期销量比较!H30*100</f>
        <v>-54.8375647694544</v>
      </c>
      <c r="J31" s="18">
        <f t="shared" si="0"/>
        <v>43619.072</v>
      </c>
      <c r="K31" s="18">
        <f>(J31-[1]与19年同期销量比较!J30)/[1]与19年同期销量比较!J30*100</f>
        <v>-26.2949158038306</v>
      </c>
      <c r="L31" s="18">
        <f t="shared" si="1"/>
        <v>106650.527942</v>
      </c>
      <c r="M31" s="18">
        <f>(L31-[1]与19年同期销量比较!L30)/[1]与19年同期销量比较!L30*100</f>
        <v>-54.2726547490151</v>
      </c>
    </row>
    <row r="32" spans="1:13">
      <c r="A32" s="9" t="s">
        <v>86</v>
      </c>
      <c r="B32" s="18">
        <v>52897.5754</v>
      </c>
      <c r="C32" s="18">
        <f>(B32-[1]与19年同期销量比较!B31)/[1]与19年同期销量比较!B31*100</f>
        <v>-17.5130103379375</v>
      </c>
      <c r="D32" s="18">
        <v>134566.601246</v>
      </c>
      <c r="E32" s="18">
        <f>(D32-[1]与19年同期销量比较!D31)/[1]与19年同期销量比较!D31*100</f>
        <v>-46.1228482404172</v>
      </c>
      <c r="F32" s="18">
        <v>53837.0983</v>
      </c>
      <c r="G32" s="18">
        <f>(F32-[1]与19年同期销量比较!F31)/[1]与19年同期销量比较!F31*100</f>
        <v>-24.8297469202443</v>
      </c>
      <c r="H32" s="18">
        <v>140970.2712</v>
      </c>
      <c r="I32" s="18">
        <f>(H32-[1]与19年同期销量比较!H31)/[1]与19年同期销量比较!H31*100</f>
        <v>-51.4212416056562</v>
      </c>
      <c r="J32" s="18">
        <f t="shared" si="0"/>
        <v>106734.6737</v>
      </c>
      <c r="K32" s="18">
        <f>(J32-[1]与19年同期销量比较!J31)/[1]与19年同期销量比较!J31*100</f>
        <v>-21.3732803412221</v>
      </c>
      <c r="L32" s="18">
        <f t="shared" si="1"/>
        <v>275536.872446</v>
      </c>
      <c r="M32" s="18">
        <f>(L32-[1]与19年同期销量比较!L31)/[1]与19年同期销量比较!L31*100</f>
        <v>-48.9703760003877</v>
      </c>
    </row>
    <row r="33" spans="1:13">
      <c r="A33" s="9" t="s">
        <v>87</v>
      </c>
      <c r="B33" s="18">
        <v>14378.3838</v>
      </c>
      <c r="C33" s="18">
        <f>(B33-[1]与19年同期销量比较!B32)/[1]与19年同期销量比较!B32*100</f>
        <v>31.2142334860371</v>
      </c>
      <c r="D33" s="18">
        <v>29605.2008</v>
      </c>
      <c r="E33" s="18">
        <f>(D33-[1]与19年同期销量比较!D32)/[1]与19年同期销量比较!D32*100</f>
        <v>-40.4695476866897</v>
      </c>
      <c r="F33" s="18">
        <v>10027.7539</v>
      </c>
      <c r="G33" s="18">
        <f>(F33-[1]与19年同期销量比较!F32)/[1]与19年同期销量比较!F32*100</f>
        <v>54.643295874337</v>
      </c>
      <c r="H33" s="18">
        <v>17858.8462</v>
      </c>
      <c r="I33" s="18">
        <f>(H33-[1]与19年同期销量比较!H32)/[1]与19年同期销量比较!H32*100</f>
        <v>-15.1663087896095</v>
      </c>
      <c r="J33" s="18">
        <f t="shared" si="0"/>
        <v>24406.1377</v>
      </c>
      <c r="K33" s="18">
        <f>(J33-[1]与19年同期销量比较!J32)/[1]与19年同期销量比较!J32*100</f>
        <v>39.9243019874356</v>
      </c>
      <c r="L33" s="18">
        <f t="shared" si="1"/>
        <v>47464.047</v>
      </c>
      <c r="M33" s="18">
        <f>(L33-[1]与19年同期销量比较!L32)/[1]与19年同期销量比较!L32*100</f>
        <v>-32.9440797338972</v>
      </c>
    </row>
    <row r="34" spans="1:13">
      <c r="A34" s="9" t="s">
        <v>88</v>
      </c>
      <c r="B34" s="18">
        <v>68780.854</v>
      </c>
      <c r="C34" s="18">
        <f>(B34-[1]与19年同期销量比较!B33)/[1]与19年同期销量比较!B33*100</f>
        <v>-14.5439015522131</v>
      </c>
      <c r="D34" s="18">
        <v>166662.489505</v>
      </c>
      <c r="E34" s="18">
        <f>(D34-[1]与19年同期销量比较!D33)/[1]与19年同期销量比较!D33*100</f>
        <v>-46.402031142675</v>
      </c>
      <c r="F34" s="18">
        <v>25502.0982</v>
      </c>
      <c r="G34" s="18">
        <f>(F34-[1]与19年同期销量比较!F33)/[1]与19年同期销量比较!F33*100</f>
        <v>-42.7687964983364</v>
      </c>
      <c r="H34" s="18">
        <v>75486.5356</v>
      </c>
      <c r="I34" s="18">
        <f>(H34-[1]与19年同期销量比较!H33)/[1]与19年同期销量比较!H33*100</f>
        <v>-58.0479024908702</v>
      </c>
      <c r="J34" s="18">
        <f t="shared" si="0"/>
        <v>94282.9522</v>
      </c>
      <c r="K34" s="18">
        <f>(J34-[1]与19年同期销量比较!J33)/[1]与19年同期销量比较!J33*100</f>
        <v>-24.6017167971138</v>
      </c>
      <c r="L34" s="18">
        <f t="shared" si="1"/>
        <v>242149.025105</v>
      </c>
      <c r="M34" s="18">
        <f>(L34-[1]与19年同期销量比较!L33)/[1]与19年同期销量比较!L33*100</f>
        <v>-50.6708588993001</v>
      </c>
    </row>
    <row r="35" spans="1:13">
      <c r="A35" s="9" t="s">
        <v>89</v>
      </c>
      <c r="B35" s="18">
        <v>21787.5035</v>
      </c>
      <c r="C35" s="18">
        <f>(B35-[1]与19年同期销量比较!B34)/[1]与19年同期销量比较!B34*100</f>
        <v>-26.0463911016265</v>
      </c>
      <c r="D35" s="18">
        <v>51129.333953</v>
      </c>
      <c r="E35" s="18">
        <f>(D35-[1]与19年同期销量比较!D34)/[1]与19年同期销量比较!D34*100</f>
        <v>-57.3295432685802</v>
      </c>
      <c r="F35" s="18">
        <v>23411.9872</v>
      </c>
      <c r="G35" s="18">
        <f>(F35-[1]与19年同期销量比较!F34)/[1]与19年同期销量比较!F34*100</f>
        <v>-14.1359633924135</v>
      </c>
      <c r="H35" s="18">
        <v>60062.6862</v>
      </c>
      <c r="I35" s="18">
        <f>(H35-[1]与19年同期销量比较!H34)/[1]与19年同期销量比较!H34*100</f>
        <v>-42.5522674301789</v>
      </c>
      <c r="J35" s="18">
        <f t="shared" si="0"/>
        <v>45199.4907</v>
      </c>
      <c r="K35" s="18">
        <f>(J35-[1]与19年同期销量比较!J34)/[1]与19年同期销量比较!J34*100</f>
        <v>-20.3215750976133</v>
      </c>
      <c r="L35" s="18">
        <f t="shared" si="1"/>
        <v>111192.020153</v>
      </c>
      <c r="M35" s="18">
        <f>(L35-[1]与19年同期销量比较!L34)/[1]与19年同期销量比较!L34*100</f>
        <v>-50.4438038735189</v>
      </c>
    </row>
    <row r="36" spans="1:13">
      <c r="A36" s="9" t="s">
        <v>90</v>
      </c>
      <c r="B36" s="18">
        <v>12788.8888</v>
      </c>
      <c r="C36" s="18">
        <f>(B36-[1]与19年同期销量比较!B35)/[1]与19年同期销量比较!B35*100</f>
        <v>13.2624563132827</v>
      </c>
      <c r="D36" s="18">
        <v>28282.011451</v>
      </c>
      <c r="E36" s="18">
        <f>(D36-[1]与19年同期销量比较!D35)/[1]与19年同期销量比较!D35*100</f>
        <v>-33.9328577702524</v>
      </c>
      <c r="F36" s="18">
        <v>5086.2575</v>
      </c>
      <c r="G36" s="18">
        <f>(F36-[1]与19年同期销量比较!F35)/[1]与19年同期销量比较!F35*100</f>
        <v>-20.9124250676945</v>
      </c>
      <c r="H36" s="18">
        <v>12554.05</v>
      </c>
      <c r="I36" s="18">
        <f>(H36-[1]与19年同期销量比较!H35)/[1]与19年同期销量比较!H35*100</f>
        <v>-47.3911322822291</v>
      </c>
      <c r="J36" s="18">
        <f t="shared" si="0"/>
        <v>17875.1463</v>
      </c>
      <c r="K36" s="18">
        <f>(J36-[1]与19年同期销量比较!J35)/[1]与19年同期销量比较!J35*100</f>
        <v>0.861048895668047</v>
      </c>
      <c r="L36" s="18">
        <f t="shared" si="1"/>
        <v>40836.061451</v>
      </c>
      <c r="M36" s="18">
        <f>(L36-[1]与19年同期销量比较!L35)/[1]与19年同期销量比较!L35*100</f>
        <v>-38.7498669043968</v>
      </c>
    </row>
    <row r="37" spans="1:13">
      <c r="A37" s="9" t="s">
        <v>91</v>
      </c>
      <c r="B37" s="18">
        <v>8639.8906</v>
      </c>
      <c r="C37" s="18">
        <f>(B37-[1]与19年同期销量比较!B36)/[1]与19年同期销量比较!B36*100</f>
        <v>-25.764211683085</v>
      </c>
      <c r="D37" s="18">
        <v>20110.21564</v>
      </c>
      <c r="E37" s="18">
        <f>(D37-[1]与19年同期销量比较!D36)/[1]与19年同期销量比较!D36*100</f>
        <v>-58.9026287294836</v>
      </c>
      <c r="F37" s="18">
        <v>8956.1281</v>
      </c>
      <c r="G37" s="18">
        <f>(F37-[1]与19年同期销量比较!F36)/[1]与19年同期销量比较!F36*100</f>
        <v>-20.80734798973</v>
      </c>
      <c r="H37" s="18">
        <v>21721.4365</v>
      </c>
      <c r="I37" s="18">
        <f>(H37-[1]与19年同期销量比较!H36)/[1]与19年同期销量比较!H36*100</f>
        <v>-53.5387636757957</v>
      </c>
      <c r="J37" s="18">
        <f t="shared" si="0"/>
        <v>17596.0187</v>
      </c>
      <c r="K37" s="18">
        <f>(J37-[1]与19年同期销量比较!J36)/[1]与19年同期销量比较!J36*100</f>
        <v>-23.3213293622272</v>
      </c>
      <c r="L37" s="18">
        <f t="shared" si="1"/>
        <v>41831.65214</v>
      </c>
      <c r="M37" s="18">
        <f>(L37-[1]与19年同期销量比较!L36)/[1]与19年同期销量比较!L36*100</f>
        <v>-56.2818369866324</v>
      </c>
    </row>
    <row r="38" spans="1:13">
      <c r="A38" s="9" t="s">
        <v>92</v>
      </c>
      <c r="B38" s="18">
        <v>50094.2802</v>
      </c>
      <c r="C38" s="18">
        <f>(B38-[1]与19年同期销量比较!B37)/[1]与19年同期销量比较!B37*100</f>
        <v>22.7671568249631</v>
      </c>
      <c r="D38" s="18">
        <v>114781.4126</v>
      </c>
      <c r="E38" s="18">
        <f>(D38-[1]与19年同期销量比较!D37)/[1]与19年同期销量比较!D37*100</f>
        <v>-28.7158026065872</v>
      </c>
      <c r="F38" s="18">
        <v>17298.0542</v>
      </c>
      <c r="G38" s="18">
        <f>(F38-[1]与19年同期销量比较!F37)/[1]与19年同期销量比较!F37*100</f>
        <v>-32.4847986866387</v>
      </c>
      <c r="H38" s="18">
        <v>44087.5587</v>
      </c>
      <c r="I38" s="18">
        <f>(H38-[1]与19年同期销量比较!H37)/[1]与19年同期销量比较!H37*100</f>
        <v>-55.9132764788904</v>
      </c>
      <c r="J38" s="18">
        <f t="shared" si="0"/>
        <v>67392.3344</v>
      </c>
      <c r="K38" s="18">
        <f>(J38-[1]与19年同期销量比较!J37)/[1]与19年同期销量比较!J37*100</f>
        <v>1.45585600710623</v>
      </c>
      <c r="L38" s="18">
        <f t="shared" si="1"/>
        <v>158868.9713</v>
      </c>
      <c r="M38" s="18">
        <f>(L38-[1]与19年同期销量比较!L37)/[1]与19年同期销量比较!L37*100</f>
        <v>-39.1356365180797</v>
      </c>
    </row>
    <row r="39" spans="1:13">
      <c r="A39" s="9" t="s">
        <v>93</v>
      </c>
      <c r="B39" s="18">
        <f t="shared" ref="B39:F39" si="2">SUM(B8:B38)</f>
        <v>1191128.7338</v>
      </c>
      <c r="C39" s="18">
        <f>(B39-[1]与19年同期销量比较!B38)/[1]与19年同期销量比较!B38*100</f>
        <v>-26.8584732093449</v>
      </c>
      <c r="D39" s="18">
        <f t="shared" si="2"/>
        <v>2997820.083544</v>
      </c>
      <c r="E39" s="18">
        <f>(D39-[1]与19年同期销量比较!D38)/[1]与19年同期销量比较!D38*100</f>
        <v>-54.1235500016108</v>
      </c>
      <c r="F39" s="18">
        <f t="shared" si="2"/>
        <v>1147639.44337</v>
      </c>
      <c r="G39" s="18">
        <f>(F39-[1]与19年同期销量比较!F38)/[1]与19年同期销量比较!F38*100</f>
        <v>-41.7533832749352</v>
      </c>
      <c r="H39" s="18">
        <f>SUM(H8:H38)</f>
        <v>3112996.51654</v>
      </c>
      <c r="I39" s="18">
        <f>(H39-[1]与19年同期销量比较!H38)/[1]与19年同期销量比较!H38*100</f>
        <v>-59.5503500135599</v>
      </c>
      <c r="J39" s="18">
        <f t="shared" si="0"/>
        <v>2338768.17717</v>
      </c>
      <c r="K39" s="18">
        <f>(J39-[1]与19年同期销量比较!J38)/[1]与19年同期销量比较!J38*100</f>
        <v>-35.0132201605048</v>
      </c>
      <c r="L39" s="18">
        <f t="shared" si="1"/>
        <v>6110816.600084</v>
      </c>
      <c r="M39" s="18">
        <f>(L39-[1]与19年同期销量比较!L38)/[1]与19年同期销量比较!L38*100</f>
        <v>-57.0584047270506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2020-05-20T01:05:39Z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