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2"/>
  </bookViews>
  <sheets>
    <sheet name="彩票销售情况表" sheetId="1" r:id="rId1"/>
    <sheet name="各类型彩票销售情况表" sheetId="2" r:id="rId2"/>
    <sheet name="各地区彩票销售情况表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<sst xmlns="http://schemas.openxmlformats.org/spreadsheetml/2006/main" count="125" uniqueCount="94">
  <si>
    <t>附件1：</t>
  </si>
  <si>
    <r>
      <rPr>
        <sz val="16"/>
        <rFont val="Times New Roman"/>
        <charset val="0"/>
      </rPr>
      <t>2020</t>
    </r>
    <r>
      <rPr>
        <sz val="16"/>
        <rFont val="黑体"/>
        <charset val="134"/>
      </rPr>
      <t>年</t>
    </r>
    <r>
      <rPr>
        <sz val="16"/>
        <rFont val="Times New Roman"/>
        <charset val="0"/>
      </rPr>
      <t>3</t>
    </r>
    <r>
      <rPr>
        <sz val="16"/>
        <rFont val="黑体"/>
        <charset val="134"/>
      </rPr>
      <t>月全国彩票销售情况表</t>
    </r>
  </si>
  <si>
    <r>
      <rPr>
        <sz val="10"/>
        <rFont val="Times New Roman"/>
        <charset val="0"/>
      </rPr>
      <t xml:space="preserve"> </t>
    </r>
    <r>
      <rPr>
        <sz val="10"/>
        <rFont val="宋体"/>
        <charset val="134"/>
      </rPr>
      <t>单位：亿元</t>
    </r>
  </si>
  <si>
    <r>
      <rPr>
        <sz val="10"/>
        <rFont val="宋体"/>
        <charset val="134"/>
      </rPr>
      <t>月</t>
    </r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份</t>
    </r>
  </si>
  <si>
    <t>福利彩票</t>
  </si>
  <si>
    <t xml:space="preserve">    体育彩票</t>
  </si>
  <si>
    <r>
      <rPr>
        <sz val="10"/>
        <rFont val="宋体"/>
        <charset val="134"/>
      </rPr>
      <t>合</t>
    </r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计</t>
    </r>
  </si>
  <si>
    <t>乐透数字型</t>
  </si>
  <si>
    <t>即开型</t>
  </si>
  <si>
    <t>视频型</t>
  </si>
  <si>
    <t>基诺型</t>
  </si>
  <si>
    <r>
      <rPr>
        <sz val="10"/>
        <rFont val="宋体"/>
        <charset val="134"/>
      </rPr>
      <t>小</t>
    </r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计</t>
    </r>
  </si>
  <si>
    <t>1至本月累计</t>
  </si>
  <si>
    <t>竞猜型</t>
  </si>
  <si>
    <r>
      <rPr>
        <sz val="10"/>
        <rFont val="Times New Roman"/>
        <charset val="0"/>
      </rPr>
      <t xml:space="preserve">1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</si>
  <si>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2 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</si>
  <si>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3 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</si>
  <si>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4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</si>
  <si>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5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</si>
  <si>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6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</si>
  <si>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7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</si>
  <si>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8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</si>
  <si>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9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</si>
  <si>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10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</si>
  <si>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11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</si>
  <si>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12    </t>
    </r>
    <r>
      <rPr>
        <sz val="10"/>
        <rFont val="宋体"/>
        <charset val="134"/>
      </rPr>
      <t>月</t>
    </r>
  </si>
  <si>
    <r>
      <rPr>
        <sz val="10"/>
        <rFont val="宋体"/>
        <charset val="134"/>
      </rPr>
      <t>总</t>
    </r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计</t>
    </r>
  </si>
  <si>
    <t>-</t>
  </si>
  <si>
    <t>附件2：</t>
  </si>
  <si>
    <r>
      <rPr>
        <sz val="16"/>
        <rFont val="Times New Roman"/>
        <charset val="0"/>
      </rPr>
      <t xml:space="preserve">  2020</t>
    </r>
    <r>
      <rPr>
        <sz val="16"/>
        <rFont val="黑体"/>
        <charset val="134"/>
      </rPr>
      <t>年</t>
    </r>
    <r>
      <rPr>
        <sz val="16"/>
        <rFont val="Times New Roman"/>
        <charset val="0"/>
      </rPr>
      <t>3</t>
    </r>
    <r>
      <rPr>
        <sz val="16"/>
        <rFont val="黑体"/>
        <charset val="134"/>
      </rPr>
      <t>月全国各类型彩票销售情况表</t>
    </r>
  </si>
  <si>
    <t xml:space="preserve"> 单位：亿元</t>
  </si>
  <si>
    <t>类型</t>
  </si>
  <si>
    <t>本月</t>
  </si>
  <si>
    <t>本年累计</t>
  </si>
  <si>
    <t>本年销售额</t>
  </si>
  <si>
    <t>上年销售额</t>
  </si>
  <si>
    <t>同比增长(%)</t>
  </si>
  <si>
    <r>
      <rPr>
        <b/>
        <sz val="10"/>
        <rFont val="Times New Roman"/>
        <charset val="0"/>
      </rPr>
      <t xml:space="preserve">    </t>
    </r>
    <r>
      <rPr>
        <b/>
        <sz val="10"/>
        <rFont val="宋体"/>
        <charset val="134"/>
      </rPr>
      <t>一、福利彩票</t>
    </r>
  </si>
  <si>
    <t xml:space="preserve">    （一）乐透数字型</t>
  </si>
  <si>
    <t xml:space="preserve">    （二）即开型</t>
  </si>
  <si>
    <t xml:space="preserve">    （三）视频型</t>
  </si>
  <si>
    <t xml:space="preserve">    （四）基诺型</t>
  </si>
  <si>
    <r>
      <rPr>
        <b/>
        <sz val="10"/>
        <rFont val="Times New Roman"/>
        <charset val="0"/>
      </rPr>
      <t xml:space="preserve">    </t>
    </r>
    <r>
      <rPr>
        <b/>
        <sz val="10"/>
        <rFont val="宋体"/>
        <charset val="134"/>
      </rPr>
      <t>二、体育彩票</t>
    </r>
  </si>
  <si>
    <r>
      <rPr>
        <sz val="10"/>
        <rFont val="Times New Roman"/>
        <charset val="0"/>
      </rPr>
      <t xml:space="preserve">         </t>
    </r>
    <r>
      <rPr>
        <sz val="10"/>
        <rFont val="宋体"/>
        <charset val="134"/>
      </rPr>
      <t>（一）乐透数字型</t>
    </r>
  </si>
  <si>
    <r>
      <rPr>
        <sz val="10"/>
        <rFont val="Times New Roman"/>
        <charset val="0"/>
      </rPr>
      <t xml:space="preserve">         </t>
    </r>
    <r>
      <rPr>
        <sz val="10"/>
        <rFont val="宋体"/>
        <charset val="134"/>
      </rPr>
      <t>（二）竞猜型</t>
    </r>
  </si>
  <si>
    <r>
      <rPr>
        <sz val="10"/>
        <rFont val="Times New Roman"/>
        <charset val="0"/>
      </rPr>
      <t xml:space="preserve">         </t>
    </r>
    <r>
      <rPr>
        <sz val="10"/>
        <rFont val="宋体"/>
        <charset val="134"/>
      </rPr>
      <t>（三）即开型</t>
    </r>
  </si>
  <si>
    <r>
      <rPr>
        <sz val="10"/>
        <rFont val="Times New Roman"/>
        <charset val="0"/>
      </rPr>
      <t xml:space="preserve">         </t>
    </r>
    <r>
      <rPr>
        <sz val="10"/>
        <rFont val="宋体"/>
        <charset val="134"/>
      </rPr>
      <t>（四）视频型</t>
    </r>
  </si>
  <si>
    <r>
      <rPr>
        <b/>
        <sz val="10"/>
        <rFont val="Times New Roman"/>
        <charset val="0"/>
      </rPr>
      <t xml:space="preserve">    </t>
    </r>
    <r>
      <rPr>
        <b/>
        <sz val="10"/>
        <rFont val="宋体"/>
        <charset val="134"/>
      </rPr>
      <t>三、合计</t>
    </r>
  </si>
  <si>
    <r>
      <rPr>
        <sz val="10"/>
        <rFont val="Times New Roman"/>
        <charset val="0"/>
      </rPr>
      <t xml:space="preserve">          </t>
    </r>
    <r>
      <rPr>
        <sz val="10"/>
        <rFont val="宋体"/>
        <charset val="134"/>
      </rPr>
      <t>（一）乐透数字型</t>
    </r>
  </si>
  <si>
    <r>
      <rPr>
        <sz val="10"/>
        <rFont val="Times New Roman"/>
        <charset val="0"/>
      </rPr>
      <t xml:space="preserve">          </t>
    </r>
    <r>
      <rPr>
        <sz val="10"/>
        <rFont val="宋体"/>
        <charset val="134"/>
      </rPr>
      <t>（二）竞猜型</t>
    </r>
  </si>
  <si>
    <r>
      <rPr>
        <sz val="10"/>
        <rFont val="Times New Roman"/>
        <charset val="0"/>
      </rPr>
      <t xml:space="preserve">          </t>
    </r>
    <r>
      <rPr>
        <sz val="10"/>
        <rFont val="宋体"/>
        <charset val="134"/>
      </rPr>
      <t>（三）即开型</t>
    </r>
  </si>
  <si>
    <r>
      <rPr>
        <sz val="10"/>
        <rFont val="Times New Roman"/>
        <charset val="0"/>
      </rPr>
      <t xml:space="preserve">          </t>
    </r>
    <r>
      <rPr>
        <sz val="10"/>
        <rFont val="宋体"/>
        <charset val="134"/>
      </rPr>
      <t>（四）视频型</t>
    </r>
  </si>
  <si>
    <r>
      <rPr>
        <sz val="10"/>
        <rFont val="Times New Roman"/>
        <charset val="0"/>
      </rPr>
      <t xml:space="preserve">          </t>
    </r>
    <r>
      <rPr>
        <sz val="10"/>
        <rFont val="宋体"/>
        <charset val="134"/>
      </rPr>
      <t>（五）基诺型</t>
    </r>
  </si>
  <si>
    <r>
      <rPr>
        <sz val="12"/>
        <rFont val="宋体"/>
        <charset val="134"/>
      </rPr>
      <t>附件</t>
    </r>
    <r>
      <rPr>
        <sz val="12"/>
        <rFont val="Times New Roman"/>
        <family val="1"/>
        <charset val="0"/>
      </rPr>
      <t>3</t>
    </r>
  </si>
  <si>
    <t xml:space="preserve">      2020年3月全国各地区彩票销售情况表</t>
  </si>
  <si>
    <t>单位：万元</t>
  </si>
  <si>
    <t>地区</t>
  </si>
  <si>
    <t>体育彩票</t>
  </si>
  <si>
    <t>销售合计</t>
  </si>
  <si>
    <t>销售额</t>
  </si>
  <si>
    <t>比上年同</t>
  </si>
  <si>
    <t>期增长%</t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</si>
  <si>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</si>
  <si>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</si>
  <si>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</si>
  <si>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</si>
  <si>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</si>
  <si>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</si>
  <si>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</si>
  <si>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</si>
  <si>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</si>
  <si>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</si>
  <si>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</si>
  <si>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</si>
  <si>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</si>
  <si>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</si>
  <si>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</si>
  <si>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</si>
  <si>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</si>
  <si>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</si>
  <si>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</si>
  <si>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</si>
  <si>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</si>
  <si>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</si>
  <si>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</si>
  <si>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</si>
  <si>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</si>
  <si>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</si>
  <si>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</si>
  <si>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</si>
  <si>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</si>
  <si>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</si>
  <si>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</si>
  <si>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总计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</si>
</sst>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6" formatCode="0.00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_ "/>
    <numFmt numFmtId="178" formatCode="0.00_ "/>
    <numFmt numFmtId="179" formatCode="0.0000_);[Red]\(0.0000\)"/>
    <numFmt numFmtId="180" formatCode="0.0%"/>
  </numFmts>
  <fonts count="37">
    <font>
      <sz val="11"/>
      <color theme="1"/>
      <name val="宋体"/>
      <charset val="134"/>
      <scheme val="minor"/>
    </font>
    <font>
      <sz val="14"/>
      <name val="Times New Roman"/>
      <family val="1"/>
      <charset val="0"/>
    </font>
    <font>
      <sz val="11"/>
      <name val="Times New Roman"/>
      <family val="1"/>
      <charset val="0"/>
    </font>
    <font>
      <sz val="12"/>
      <name val="Times New Roman"/>
      <family val="1"/>
      <charset val="0"/>
    </font>
    <font>
      <sz val="14"/>
      <name val="黑体"/>
      <family val="3"/>
      <charset val="134"/>
    </font>
    <font>
      <sz val="10"/>
      <name val="宋体"/>
      <charset val="134"/>
    </font>
    <font>
      <sz val="10"/>
      <name val="Times New Roman"/>
      <family val="1"/>
      <charset val="0"/>
    </font>
    <font>
      <sz val="10"/>
      <name val="仿宋_GB2312"/>
      <family val="3"/>
      <charset val="134"/>
    </font>
    <font>
      <sz val="9"/>
      <name val="宋体"/>
      <charset val="134"/>
    </font>
    <font>
      <sz val="11"/>
      <name val="仿宋_GB2312"/>
      <family val="3"/>
      <charset val="134"/>
    </font>
    <font>
      <sz val="14"/>
      <name val="黑体"/>
      <charset val="134"/>
    </font>
    <font>
      <sz val="12"/>
      <name val="宋体"/>
      <charset val="134"/>
    </font>
    <font>
      <sz val="16"/>
      <name val="Times New Roman"/>
      <charset val="0"/>
    </font>
    <font>
      <sz val="10"/>
      <name val="黑体"/>
      <charset val="134"/>
    </font>
    <font>
      <b/>
      <sz val="10"/>
      <name val="Times New Roman"/>
      <charset val="0"/>
    </font>
    <font>
      <sz val="10"/>
      <name val="Times New Roman"/>
      <charset val="0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name val="黑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2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6" fillId="2" borderId="11" applyNumberFormat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29" fillId="17" borderId="17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/>
    <xf numFmtId="177" fontId="1" fillId="0" borderId="0" xfId="0" applyNumberFormat="1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78" fontId="2" fillId="0" borderId="0" xfId="0" applyNumberFormat="1" applyFont="1" applyFill="1" applyBorder="1" applyAlignment="1">
      <alignment horizontal="left"/>
    </xf>
    <xf numFmtId="177" fontId="2" fillId="0" borderId="0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center" vertical="center"/>
    </xf>
    <xf numFmtId="178" fontId="5" fillId="0" borderId="5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/>
    <xf numFmtId="178" fontId="8" fillId="0" borderId="0" xfId="0" applyNumberFormat="1" applyFont="1" applyFill="1" applyBorder="1" applyAlignment="1"/>
    <xf numFmtId="0" fontId="9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10" fontId="13" fillId="0" borderId="7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179" fontId="5" fillId="0" borderId="1" xfId="0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计算"/>
      <sheetName val="与19年同期销量比较"/>
    </sheetNames>
    <sheetDataSet>
      <sheetData sheetId="0"/>
      <sheetData sheetId="1">
        <row r="7">
          <cell r="B7">
            <v>35105.3752</v>
          </cell>
        </row>
        <row r="7">
          <cell r="D7">
            <v>98723.5154</v>
          </cell>
        </row>
        <row r="7">
          <cell r="F7">
            <v>61948.1759</v>
          </cell>
        </row>
        <row r="7">
          <cell r="H7">
            <v>175689.348</v>
          </cell>
        </row>
        <row r="7">
          <cell r="J7">
            <v>97053.5511</v>
          </cell>
        </row>
        <row r="7">
          <cell r="L7">
            <v>274412.8634</v>
          </cell>
        </row>
        <row r="8">
          <cell r="B8">
            <v>29098.331477</v>
          </cell>
        </row>
        <row r="8">
          <cell r="D8">
            <v>83632.683673</v>
          </cell>
        </row>
        <row r="8">
          <cell r="F8">
            <v>25809.6176</v>
          </cell>
        </row>
        <row r="8">
          <cell r="H8">
            <v>82583.8678</v>
          </cell>
        </row>
        <row r="8">
          <cell r="J8">
            <v>54907.949077</v>
          </cell>
        </row>
        <row r="8">
          <cell r="L8">
            <v>166216.551473</v>
          </cell>
        </row>
        <row r="9">
          <cell r="B9">
            <v>47591.368917</v>
          </cell>
        </row>
        <row r="9">
          <cell r="D9">
            <v>134669.414616</v>
          </cell>
        </row>
        <row r="9">
          <cell r="F9">
            <v>77014.0123</v>
          </cell>
        </row>
        <row r="9">
          <cell r="H9">
            <v>252215.5701</v>
          </cell>
        </row>
        <row r="9">
          <cell r="J9">
            <v>124605.381217</v>
          </cell>
        </row>
        <row r="9">
          <cell r="L9">
            <v>386884.984716</v>
          </cell>
        </row>
        <row r="10">
          <cell r="B10">
            <v>28430.684379</v>
          </cell>
        </row>
        <row r="10">
          <cell r="D10">
            <v>83593.026362</v>
          </cell>
        </row>
        <row r="10">
          <cell r="F10">
            <v>24740.8032</v>
          </cell>
        </row>
        <row r="10">
          <cell r="H10">
            <v>82239.7293</v>
          </cell>
        </row>
        <row r="10">
          <cell r="J10">
            <v>53171.487579</v>
          </cell>
        </row>
        <row r="10">
          <cell r="L10">
            <v>165832.755662</v>
          </cell>
        </row>
        <row r="11">
          <cell r="B11">
            <v>36505.374448</v>
          </cell>
        </row>
        <row r="11">
          <cell r="D11">
            <v>128539.854775</v>
          </cell>
        </row>
        <row r="11">
          <cell r="F11">
            <v>45312.5985</v>
          </cell>
        </row>
        <row r="11">
          <cell r="H11">
            <v>146805.5429</v>
          </cell>
        </row>
        <row r="11">
          <cell r="J11">
            <v>81817.972948</v>
          </cell>
        </row>
        <row r="11">
          <cell r="L11">
            <v>275345.397675</v>
          </cell>
        </row>
        <row r="12">
          <cell r="B12">
            <v>82781.604932</v>
          </cell>
        </row>
        <row r="12">
          <cell r="D12">
            <v>236080.845153</v>
          </cell>
        </row>
        <row r="12">
          <cell r="F12">
            <v>48063.028</v>
          </cell>
        </row>
        <row r="12">
          <cell r="H12">
            <v>157527.5114</v>
          </cell>
        </row>
        <row r="12">
          <cell r="J12">
            <v>130844.632932</v>
          </cell>
        </row>
        <row r="12">
          <cell r="L12">
            <v>393608.356553</v>
          </cell>
        </row>
        <row r="13">
          <cell r="B13">
            <v>23329.563791</v>
          </cell>
        </row>
        <row r="13">
          <cell r="D13">
            <v>66955.22469</v>
          </cell>
        </row>
        <row r="13">
          <cell r="F13">
            <v>31068.8271</v>
          </cell>
        </row>
        <row r="13">
          <cell r="H13">
            <v>98440.6626</v>
          </cell>
        </row>
        <row r="13">
          <cell r="J13">
            <v>54398.390891</v>
          </cell>
        </row>
        <row r="13">
          <cell r="L13">
            <v>165395.88729</v>
          </cell>
        </row>
        <row r="14">
          <cell r="B14">
            <v>34721.987223</v>
          </cell>
        </row>
        <row r="14">
          <cell r="D14">
            <v>108045.736553</v>
          </cell>
        </row>
        <row r="14">
          <cell r="F14">
            <v>42773.1708</v>
          </cell>
        </row>
        <row r="14">
          <cell r="H14">
            <v>140663.5771</v>
          </cell>
        </row>
        <row r="14">
          <cell r="J14">
            <v>77495.158023</v>
          </cell>
        </row>
        <row r="14">
          <cell r="L14">
            <v>248709.313653</v>
          </cell>
        </row>
        <row r="15">
          <cell r="B15">
            <v>47331.958462</v>
          </cell>
        </row>
        <row r="15">
          <cell r="D15">
            <v>130432.947073</v>
          </cell>
        </row>
        <row r="15">
          <cell r="F15">
            <v>35339.0927</v>
          </cell>
        </row>
        <row r="15">
          <cell r="H15">
            <v>102507.0458</v>
          </cell>
        </row>
        <row r="15">
          <cell r="J15">
            <v>82671.051162</v>
          </cell>
        </row>
        <row r="15">
          <cell r="L15">
            <v>232939.992873</v>
          </cell>
        </row>
        <row r="16">
          <cell r="B16">
            <v>111907.033417</v>
          </cell>
        </row>
        <row r="16">
          <cell r="D16">
            <v>337578.074679</v>
          </cell>
        </row>
        <row r="16">
          <cell r="F16">
            <v>187398.1555</v>
          </cell>
        </row>
        <row r="16">
          <cell r="H16">
            <v>557922.529</v>
          </cell>
        </row>
        <row r="16">
          <cell r="J16">
            <v>299305.188917</v>
          </cell>
        </row>
        <row r="16">
          <cell r="L16">
            <v>895500.603679</v>
          </cell>
        </row>
        <row r="17">
          <cell r="B17">
            <v>129787.988116</v>
          </cell>
        </row>
        <row r="17">
          <cell r="D17">
            <v>367109.718776</v>
          </cell>
        </row>
        <row r="17">
          <cell r="F17">
            <v>122803.0019</v>
          </cell>
        </row>
        <row r="17">
          <cell r="H17">
            <v>387652.5058</v>
          </cell>
        </row>
        <row r="17">
          <cell r="J17">
            <v>252590.990016</v>
          </cell>
        </row>
        <row r="17">
          <cell r="L17">
            <v>754762.224576</v>
          </cell>
        </row>
        <row r="18">
          <cell r="B18">
            <v>63107.420755</v>
          </cell>
        </row>
        <row r="18">
          <cell r="D18">
            <v>184050.038433</v>
          </cell>
        </row>
        <row r="18">
          <cell r="F18">
            <v>68680.1383</v>
          </cell>
        </row>
        <row r="18">
          <cell r="H18">
            <v>206738.6866</v>
          </cell>
        </row>
        <row r="18">
          <cell r="J18">
            <v>131787.559055</v>
          </cell>
        </row>
        <row r="18">
          <cell r="L18">
            <v>390788.725033</v>
          </cell>
        </row>
        <row r="19">
          <cell r="B19">
            <v>37798.91277</v>
          </cell>
        </row>
        <row r="19">
          <cell r="D19">
            <v>109159.359274</v>
          </cell>
        </row>
        <row r="19">
          <cell r="F19">
            <v>73221.3214</v>
          </cell>
        </row>
        <row r="19">
          <cell r="H19">
            <v>219936.0672</v>
          </cell>
        </row>
        <row r="19">
          <cell r="J19">
            <v>111020.23417</v>
          </cell>
        </row>
        <row r="19">
          <cell r="L19">
            <v>329095.426474</v>
          </cell>
        </row>
        <row r="20">
          <cell r="B20">
            <v>29228.973502</v>
          </cell>
        </row>
        <row r="20">
          <cell r="D20">
            <v>95539.469697</v>
          </cell>
        </row>
        <row r="20">
          <cell r="F20">
            <v>49044.1908</v>
          </cell>
        </row>
        <row r="20">
          <cell r="H20">
            <v>156641.1513</v>
          </cell>
        </row>
        <row r="20">
          <cell r="J20">
            <v>78273.164302</v>
          </cell>
        </row>
        <row r="20">
          <cell r="L20">
            <v>252180.620997</v>
          </cell>
        </row>
        <row r="21">
          <cell r="B21">
            <v>120838.623741</v>
          </cell>
        </row>
        <row r="21">
          <cell r="D21">
            <v>357403.727868</v>
          </cell>
        </row>
        <row r="21">
          <cell r="F21">
            <v>158699.5406</v>
          </cell>
        </row>
        <row r="21">
          <cell r="H21">
            <v>511848.7043</v>
          </cell>
        </row>
        <row r="21">
          <cell r="J21">
            <v>279538.164341</v>
          </cell>
        </row>
        <row r="21">
          <cell r="L21">
            <v>869252.432168</v>
          </cell>
        </row>
        <row r="22">
          <cell r="B22">
            <v>57716.479346</v>
          </cell>
        </row>
        <row r="22">
          <cell r="D22">
            <v>162189.003823</v>
          </cell>
        </row>
        <row r="22">
          <cell r="F22">
            <v>134670.4864</v>
          </cell>
        </row>
        <row r="22">
          <cell r="H22">
            <v>419360.0422</v>
          </cell>
        </row>
        <row r="22">
          <cell r="J22">
            <v>192386.965746</v>
          </cell>
        </row>
        <row r="22">
          <cell r="L22">
            <v>581549.046023</v>
          </cell>
        </row>
        <row r="23">
          <cell r="B23">
            <v>73005.55432</v>
          </cell>
        </row>
        <row r="23">
          <cell r="D23">
            <v>210682.238641</v>
          </cell>
        </row>
        <row r="23">
          <cell r="F23">
            <v>87264.7813</v>
          </cell>
        </row>
        <row r="23">
          <cell r="H23">
            <v>259224.7607</v>
          </cell>
        </row>
        <row r="23">
          <cell r="J23">
            <v>160270.33562</v>
          </cell>
        </row>
        <row r="23">
          <cell r="L23">
            <v>469906.999341</v>
          </cell>
        </row>
        <row r="24">
          <cell r="B24">
            <v>74998.891576</v>
          </cell>
        </row>
        <row r="24">
          <cell r="D24">
            <v>211691.133876</v>
          </cell>
        </row>
        <row r="24">
          <cell r="F24">
            <v>48356.1569</v>
          </cell>
        </row>
        <row r="24">
          <cell r="H24">
            <v>144110.5041</v>
          </cell>
        </row>
        <row r="24">
          <cell r="J24">
            <v>123355.048476</v>
          </cell>
        </row>
        <row r="24">
          <cell r="L24">
            <v>355801.637976</v>
          </cell>
        </row>
        <row r="25">
          <cell r="B25">
            <v>162488.774834</v>
          </cell>
        </row>
        <row r="25">
          <cell r="D25">
            <v>490358.745912</v>
          </cell>
        </row>
        <row r="25">
          <cell r="F25">
            <v>161986.3174</v>
          </cell>
        </row>
        <row r="25">
          <cell r="H25">
            <v>486905.828</v>
          </cell>
        </row>
        <row r="25">
          <cell r="J25">
            <v>324475.092234</v>
          </cell>
        </row>
        <row r="25">
          <cell r="L25">
            <v>977264.573912</v>
          </cell>
        </row>
        <row r="26">
          <cell r="B26">
            <v>37460.868419</v>
          </cell>
        </row>
        <row r="26">
          <cell r="D26">
            <v>107480.101132</v>
          </cell>
        </row>
        <row r="26">
          <cell r="F26">
            <v>20595.8871</v>
          </cell>
        </row>
        <row r="26">
          <cell r="H26">
            <v>72981.539</v>
          </cell>
        </row>
        <row r="26">
          <cell r="J26">
            <v>58056.755519</v>
          </cell>
        </row>
        <row r="26">
          <cell r="L26">
            <v>180461.640132</v>
          </cell>
        </row>
        <row r="27">
          <cell r="B27">
            <v>8010.585098</v>
          </cell>
        </row>
        <row r="27">
          <cell r="D27">
            <v>26819.719526</v>
          </cell>
        </row>
        <row r="27">
          <cell r="F27">
            <v>6256.85078</v>
          </cell>
        </row>
        <row r="27">
          <cell r="H27">
            <v>21105.76082</v>
          </cell>
        </row>
        <row r="27">
          <cell r="J27">
            <v>14267.435878</v>
          </cell>
        </row>
        <row r="27">
          <cell r="L27">
            <v>47925.480346</v>
          </cell>
        </row>
        <row r="28">
          <cell r="B28">
            <v>37319.593798</v>
          </cell>
        </row>
        <row r="28">
          <cell r="D28">
            <v>116087.382915</v>
          </cell>
        </row>
        <row r="28">
          <cell r="F28">
            <v>36717.6204</v>
          </cell>
        </row>
        <row r="28">
          <cell r="H28">
            <v>131491.0631</v>
          </cell>
        </row>
        <row r="28">
          <cell r="J28">
            <v>74037.214198</v>
          </cell>
        </row>
        <row r="28">
          <cell r="L28">
            <v>247578.446015</v>
          </cell>
        </row>
        <row r="29">
          <cell r="B29">
            <v>83941.782524</v>
          </cell>
        </row>
        <row r="29">
          <cell r="D29">
            <v>263936.14689</v>
          </cell>
        </row>
        <row r="29">
          <cell r="F29">
            <v>74008.9318</v>
          </cell>
        </row>
        <row r="29">
          <cell r="H29">
            <v>224978.0869</v>
          </cell>
        </row>
        <row r="29">
          <cell r="J29">
            <v>157950.714324</v>
          </cell>
        </row>
        <row r="29">
          <cell r="L29">
            <v>488914.23379</v>
          </cell>
        </row>
        <row r="30">
          <cell r="B30">
            <v>21732.072041</v>
          </cell>
        </row>
        <row r="30">
          <cell r="D30">
            <v>61005.043533</v>
          </cell>
        </row>
        <row r="30">
          <cell r="F30">
            <v>36477.3682</v>
          </cell>
        </row>
        <row r="30">
          <cell r="H30">
            <v>113045.8104</v>
          </cell>
        </row>
        <row r="30">
          <cell r="J30">
            <v>58209.440241</v>
          </cell>
        </row>
        <row r="30">
          <cell r="L30">
            <v>174050.853933</v>
          </cell>
        </row>
        <row r="31">
          <cell r="B31">
            <v>66169.294548</v>
          </cell>
        </row>
        <row r="31">
          <cell r="D31">
            <v>185637.232031</v>
          </cell>
        </row>
        <row r="31">
          <cell r="F31">
            <v>70749.5105</v>
          </cell>
        </row>
        <row r="31">
          <cell r="H31">
            <v>218568.9025</v>
          </cell>
        </row>
        <row r="31">
          <cell r="J31">
            <v>136918.805048</v>
          </cell>
        </row>
        <row r="31">
          <cell r="L31">
            <v>404206.134531</v>
          </cell>
        </row>
        <row r="32">
          <cell r="B32">
            <v>10539.1238</v>
          </cell>
        </row>
        <row r="32">
          <cell r="D32">
            <v>38773.2422</v>
          </cell>
        </row>
        <row r="32">
          <cell r="F32">
            <v>5163.4141</v>
          </cell>
        </row>
        <row r="32">
          <cell r="H32">
            <v>14567.1549</v>
          </cell>
        </row>
        <row r="32">
          <cell r="J32">
            <v>15702.5379</v>
          </cell>
        </row>
        <row r="32">
          <cell r="L32">
            <v>53340.3971</v>
          </cell>
        </row>
        <row r="33">
          <cell r="B33">
            <v>76049.729466</v>
          </cell>
        </row>
        <row r="33">
          <cell r="D33">
            <v>230462.49298</v>
          </cell>
        </row>
        <row r="33">
          <cell r="F33">
            <v>41538.968</v>
          </cell>
        </row>
        <row r="33">
          <cell r="H33">
            <v>135375.2893</v>
          </cell>
        </row>
        <row r="33">
          <cell r="J33">
            <v>117588.697466</v>
          </cell>
        </row>
        <row r="33">
          <cell r="L33">
            <v>365837.78228</v>
          </cell>
        </row>
        <row r="34">
          <cell r="B34">
            <v>28906.742172</v>
          </cell>
        </row>
        <row r="34">
          <cell r="D34">
            <v>90362.690929</v>
          </cell>
        </row>
        <row r="34">
          <cell r="F34">
            <v>24549.7382</v>
          </cell>
        </row>
        <row r="34">
          <cell r="H34">
            <v>77285.5349</v>
          </cell>
        </row>
        <row r="34">
          <cell r="J34">
            <v>53456.480372</v>
          </cell>
        </row>
        <row r="34">
          <cell r="L34">
            <v>167648.225829</v>
          </cell>
        </row>
        <row r="35">
          <cell r="B35">
            <v>10680.40176</v>
          </cell>
        </row>
        <row r="35">
          <cell r="D35">
            <v>31516.608552</v>
          </cell>
        </row>
        <row r="35">
          <cell r="F35">
            <v>5404.7742</v>
          </cell>
        </row>
        <row r="35">
          <cell r="H35">
            <v>17431.8208</v>
          </cell>
        </row>
        <row r="35">
          <cell r="J35">
            <v>16085.17596</v>
          </cell>
        </row>
        <row r="35">
          <cell r="L35">
            <v>48948.429352</v>
          </cell>
        </row>
        <row r="36">
          <cell r="B36">
            <v>12048.579794</v>
          </cell>
        </row>
        <row r="36">
          <cell r="D36">
            <v>37294.650859</v>
          </cell>
        </row>
        <row r="36">
          <cell r="F36">
            <v>11077.7525</v>
          </cell>
        </row>
        <row r="36">
          <cell r="H36">
            <v>35442.4484</v>
          </cell>
        </row>
        <row r="36">
          <cell r="J36">
            <v>23126.332294</v>
          </cell>
        </row>
        <row r="36">
          <cell r="L36">
            <v>72737.099259</v>
          </cell>
        </row>
        <row r="37">
          <cell r="B37">
            <v>36003.3254</v>
          </cell>
        </row>
        <row r="37">
          <cell r="D37">
            <v>120215.135</v>
          </cell>
        </row>
        <row r="37">
          <cell r="F37">
            <v>23680.1334</v>
          </cell>
        </row>
        <row r="37">
          <cell r="H37">
            <v>74380.9174</v>
          </cell>
        </row>
        <row r="37">
          <cell r="J37">
            <v>59683.4588</v>
          </cell>
        </row>
        <row r="37">
          <cell r="L37">
            <v>194596.0524</v>
          </cell>
        </row>
        <row r="38">
          <cell r="B38">
            <v>1654637.000026</v>
          </cell>
        </row>
        <row r="38">
          <cell r="D38">
            <v>4906025.205821</v>
          </cell>
        </row>
        <row r="38">
          <cell r="F38">
            <v>1840414.36578</v>
          </cell>
        </row>
        <row r="38">
          <cell r="H38">
            <v>5725667.96262</v>
          </cell>
        </row>
        <row r="38">
          <cell r="J38">
            <v>3495051.365806</v>
          </cell>
        </row>
        <row r="38">
          <cell r="L38">
            <v>10631693.168441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G28" sqref="G28"/>
    </sheetView>
  </sheetViews>
  <sheetFormatPr defaultColWidth="9" defaultRowHeight="13.5"/>
  <sheetData>
    <row r="1" ht="18.75" spans="1:14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ht="20.25" spans="1:14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ht="14.25" spans="1:14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50"/>
      <c r="M3" s="50"/>
      <c r="N3" s="51" t="s">
        <v>2</v>
      </c>
    </row>
    <row r="4" spans="1:14">
      <c r="A4" s="42" t="s">
        <v>3</v>
      </c>
      <c r="B4" s="43" t="s">
        <v>4</v>
      </c>
      <c r="C4" s="44"/>
      <c r="D4" s="44"/>
      <c r="E4" s="44"/>
      <c r="F4" s="44"/>
      <c r="G4" s="45"/>
      <c r="H4" s="43" t="s">
        <v>5</v>
      </c>
      <c r="I4" s="44"/>
      <c r="J4" s="44"/>
      <c r="K4" s="44"/>
      <c r="L4" s="44"/>
      <c r="M4" s="45"/>
      <c r="N4" s="42" t="s">
        <v>6</v>
      </c>
    </row>
    <row r="5" spans="1:14">
      <c r="A5" s="46"/>
      <c r="B5" s="33" t="s">
        <v>7</v>
      </c>
      <c r="C5" s="47" t="s">
        <v>8</v>
      </c>
      <c r="D5" s="33" t="s">
        <v>9</v>
      </c>
      <c r="E5" s="33" t="s">
        <v>10</v>
      </c>
      <c r="F5" s="33" t="s">
        <v>11</v>
      </c>
      <c r="G5" s="48" t="s">
        <v>12</v>
      </c>
      <c r="H5" s="33" t="s">
        <v>7</v>
      </c>
      <c r="I5" s="33" t="s">
        <v>13</v>
      </c>
      <c r="J5" s="47" t="s">
        <v>8</v>
      </c>
      <c r="K5" s="52" t="s">
        <v>9</v>
      </c>
      <c r="L5" s="43" t="s">
        <v>11</v>
      </c>
      <c r="M5" s="33" t="s">
        <v>12</v>
      </c>
      <c r="N5" s="46"/>
    </row>
    <row r="6" spans="1:14">
      <c r="A6" s="49" t="s">
        <v>14</v>
      </c>
      <c r="B6" s="36">
        <v>86.24222402</v>
      </c>
      <c r="C6" s="36">
        <v>16.06610334</v>
      </c>
      <c r="D6" s="36">
        <v>26.4971662344</v>
      </c>
      <c r="E6" s="36">
        <v>0.09775268</v>
      </c>
      <c r="F6" s="36">
        <f t="shared" ref="F6:F8" si="0">SUM(B6:E6)</f>
        <v>128.9032462744</v>
      </c>
      <c r="G6" s="36">
        <f>F6</f>
        <v>128.9032462744</v>
      </c>
      <c r="H6" s="36">
        <v>63.44563756</v>
      </c>
      <c r="I6" s="36">
        <v>68.04147756</v>
      </c>
      <c r="J6" s="36">
        <v>11.70854088</v>
      </c>
      <c r="K6" s="36">
        <v>0.001356467</v>
      </c>
      <c r="L6" s="36">
        <f t="shared" ref="L6:L8" si="1">SUM(H6:K6)</f>
        <v>143.197012467</v>
      </c>
      <c r="M6" s="36">
        <f>L6</f>
        <v>143.197012467</v>
      </c>
      <c r="N6" s="36">
        <f t="shared" ref="N6:N8" si="2">F6+L6</f>
        <v>272.1002587414</v>
      </c>
    </row>
    <row r="7" spans="1:14">
      <c r="A7" s="49" t="s">
        <v>15</v>
      </c>
      <c r="B7" s="36">
        <v>0</v>
      </c>
      <c r="C7" s="36">
        <v>0</v>
      </c>
      <c r="D7" s="36">
        <v>0</v>
      </c>
      <c r="E7" s="36">
        <v>0</v>
      </c>
      <c r="F7" s="36">
        <f t="shared" si="0"/>
        <v>0</v>
      </c>
      <c r="G7" s="36">
        <f>G6+F7</f>
        <v>128.9032462744</v>
      </c>
      <c r="H7" s="36">
        <v>0</v>
      </c>
      <c r="I7" s="36">
        <v>0</v>
      </c>
      <c r="J7" s="36">
        <v>0.01324433</v>
      </c>
      <c r="K7" s="36">
        <v>0</v>
      </c>
      <c r="L7" s="36">
        <f t="shared" si="1"/>
        <v>0.01324433</v>
      </c>
      <c r="M7" s="36">
        <f>M6+L7</f>
        <v>143.210256797</v>
      </c>
      <c r="N7" s="36">
        <f t="shared" si="2"/>
        <v>0.01324433</v>
      </c>
    </row>
    <row r="8" spans="1:14">
      <c r="A8" s="49" t="s">
        <v>16</v>
      </c>
      <c r="B8" s="36">
        <v>47.11849748</v>
      </c>
      <c r="C8" s="36">
        <v>4.63114317</v>
      </c>
      <c r="D8" s="36">
        <v>0</v>
      </c>
      <c r="E8" s="36">
        <v>0.01624764</v>
      </c>
      <c r="F8" s="36">
        <f t="shared" si="0"/>
        <v>51.76588829</v>
      </c>
      <c r="G8" s="36">
        <f>G7+F8</f>
        <v>180.6691345644</v>
      </c>
      <c r="H8" s="36">
        <v>39.98809476</v>
      </c>
      <c r="I8" s="36">
        <v>7.68199468</v>
      </c>
      <c r="J8" s="36">
        <v>5.65536108</v>
      </c>
      <c r="K8" s="36">
        <v>0</v>
      </c>
      <c r="L8" s="36">
        <f t="shared" si="1"/>
        <v>53.32545052</v>
      </c>
      <c r="M8" s="36">
        <f>M7+L8</f>
        <v>196.535707317</v>
      </c>
      <c r="N8" s="36">
        <f t="shared" si="2"/>
        <v>105.09133881</v>
      </c>
    </row>
    <row r="9" spans="1:14">
      <c r="A9" s="49" t="s">
        <v>17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>
      <c r="A10" s="49" t="s">
        <v>18</v>
      </c>
      <c r="B10" s="36"/>
      <c r="C10" s="36"/>
      <c r="D10" s="36"/>
      <c r="E10" s="36"/>
      <c r="F10" s="36"/>
      <c r="G10" s="36"/>
      <c r="H10" s="36"/>
      <c r="I10" s="36"/>
      <c r="J10" s="36"/>
      <c r="K10" s="40"/>
      <c r="L10" s="36"/>
      <c r="M10" s="36"/>
      <c r="N10" s="36"/>
    </row>
    <row r="11" spans="1:14">
      <c r="A11" s="49" t="s">
        <v>19</v>
      </c>
      <c r="B11" s="36"/>
      <c r="C11" s="36"/>
      <c r="D11" s="36"/>
      <c r="E11" s="36"/>
      <c r="F11" s="36"/>
      <c r="G11" s="36"/>
      <c r="H11" s="36"/>
      <c r="I11" s="36"/>
      <c r="J11" s="36"/>
      <c r="K11" s="40"/>
      <c r="L11" s="36"/>
      <c r="M11" s="36"/>
      <c r="N11" s="36"/>
    </row>
    <row r="12" spans="1:14">
      <c r="A12" s="49" t="s">
        <v>20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>
      <c r="A13" s="49" t="s">
        <v>21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</row>
    <row r="14" spans="1:14">
      <c r="A14" s="49" t="s">
        <v>22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</row>
    <row r="15" spans="1:14">
      <c r="A15" s="49" t="s">
        <v>23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</row>
    <row r="16" spans="1:14">
      <c r="A16" s="49" t="s">
        <v>24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>
      <c r="A17" s="49" t="s">
        <v>25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>
      <c r="A18" s="33" t="s">
        <v>26</v>
      </c>
      <c r="B18" s="36">
        <f t="shared" ref="B18:F18" si="3">SUM(B6:B17)</f>
        <v>133.3607215</v>
      </c>
      <c r="C18" s="36">
        <f t="shared" si="3"/>
        <v>20.69724651</v>
      </c>
      <c r="D18" s="36">
        <f t="shared" si="3"/>
        <v>26.4971662344</v>
      </c>
      <c r="E18" s="36">
        <f t="shared" si="3"/>
        <v>0.11400032</v>
      </c>
      <c r="F18" s="36">
        <f t="shared" si="3"/>
        <v>180.6691345644</v>
      </c>
      <c r="G18" s="36" t="s">
        <v>27</v>
      </c>
      <c r="H18" s="36">
        <f t="shared" ref="H18:L18" si="4">SUM(H6:H17)</f>
        <v>103.43373232</v>
      </c>
      <c r="I18" s="36">
        <f t="shared" si="4"/>
        <v>75.72347224</v>
      </c>
      <c r="J18" s="36">
        <f t="shared" si="4"/>
        <v>17.37714629</v>
      </c>
      <c r="K18" s="36">
        <f t="shared" si="4"/>
        <v>0.001356467</v>
      </c>
      <c r="L18" s="36">
        <f t="shared" si="4"/>
        <v>196.535707317</v>
      </c>
      <c r="M18" s="36" t="s">
        <v>27</v>
      </c>
      <c r="N18" s="36">
        <f>SUM(N6:N17)</f>
        <v>377.2048418814</v>
      </c>
    </row>
  </sheetData>
  <mergeCells count="5">
    <mergeCell ref="A2:N2"/>
    <mergeCell ref="B4:G4"/>
    <mergeCell ref="H4:L4"/>
    <mergeCell ref="A4:A5"/>
    <mergeCell ref="N4:N5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C29" sqref="C29"/>
    </sheetView>
  </sheetViews>
  <sheetFormatPr defaultColWidth="9" defaultRowHeight="13.5" outlineLevelCol="6"/>
  <cols>
    <col min="1" max="1" width="21" customWidth="1"/>
    <col min="2" max="2" width="12.625" customWidth="1"/>
    <col min="3" max="3" width="12.25" customWidth="1"/>
    <col min="4" max="4" width="14.625" customWidth="1"/>
    <col min="5" max="5" width="10.375" customWidth="1"/>
    <col min="6" max="6" width="10.5" customWidth="1"/>
    <col min="7" max="7" width="14.125" customWidth="1"/>
  </cols>
  <sheetData>
    <row r="1" ht="18.75" spans="1:7">
      <c r="A1" s="28" t="s">
        <v>28</v>
      </c>
      <c r="B1" s="29"/>
      <c r="C1" s="29"/>
      <c r="D1" s="29"/>
      <c r="E1" s="29"/>
      <c r="F1" s="29"/>
      <c r="G1" s="29"/>
    </row>
    <row r="2" ht="20.25" spans="1:7">
      <c r="A2" s="30" t="s">
        <v>29</v>
      </c>
      <c r="B2" s="30"/>
      <c r="C2" s="30"/>
      <c r="D2" s="30"/>
      <c r="E2" s="30"/>
      <c r="F2" s="30"/>
      <c r="G2" s="30"/>
    </row>
    <row r="3" spans="1:7">
      <c r="A3" s="31"/>
      <c r="B3" s="31"/>
      <c r="C3" s="31"/>
      <c r="D3" s="32"/>
      <c r="E3" s="31"/>
      <c r="F3" s="31"/>
      <c r="G3" s="31" t="s">
        <v>30</v>
      </c>
    </row>
    <row r="4" spans="1:7">
      <c r="A4" s="33" t="s">
        <v>31</v>
      </c>
      <c r="B4" s="33" t="s">
        <v>32</v>
      </c>
      <c r="C4" s="33"/>
      <c r="D4" s="33"/>
      <c r="E4" s="33" t="s">
        <v>33</v>
      </c>
      <c r="F4" s="33"/>
      <c r="G4" s="33"/>
    </row>
    <row r="5" spans="1:7">
      <c r="A5" s="33"/>
      <c r="B5" s="33" t="s">
        <v>34</v>
      </c>
      <c r="C5" s="33" t="s">
        <v>35</v>
      </c>
      <c r="D5" s="34" t="s">
        <v>36</v>
      </c>
      <c r="E5" s="33" t="s">
        <v>34</v>
      </c>
      <c r="F5" s="33" t="s">
        <v>35</v>
      </c>
      <c r="G5" s="34" t="s">
        <v>36</v>
      </c>
    </row>
    <row r="6" spans="1:7">
      <c r="A6" s="35" t="s">
        <v>37</v>
      </c>
      <c r="B6" s="36">
        <f>SUM(B7:B10)</f>
        <v>51.76588829</v>
      </c>
      <c r="C6" s="36">
        <f>SUM(C7:C10)</f>
        <v>165.4637000026</v>
      </c>
      <c r="D6" s="37">
        <f t="shared" ref="D6:D21" si="0">(B6-C6)/C6</f>
        <v>-0.687146556681698</v>
      </c>
      <c r="E6" s="36">
        <f>SUM(E7:E10)</f>
        <v>180.6691345644</v>
      </c>
      <c r="F6" s="36">
        <f>SUM(F7:F10)</f>
        <v>490.6025195821</v>
      </c>
      <c r="G6" s="37">
        <f t="shared" ref="G6:G21" si="1">(E6-F6)/F6</f>
        <v>-0.631740304313366</v>
      </c>
    </row>
    <row r="7" spans="1:7">
      <c r="A7" s="38" t="s">
        <v>38</v>
      </c>
      <c r="B7" s="36">
        <v>47.11849748</v>
      </c>
      <c r="C7" s="36">
        <v>107.03638618</v>
      </c>
      <c r="D7" s="37">
        <f t="shared" si="0"/>
        <v>-0.559789907324018</v>
      </c>
      <c r="E7" s="36">
        <v>133.3607215</v>
      </c>
      <c r="F7" s="36">
        <v>333.11109818</v>
      </c>
      <c r="G7" s="37">
        <f t="shared" si="1"/>
        <v>-0.599650920582847</v>
      </c>
    </row>
    <row r="8" spans="1:7">
      <c r="A8" s="38" t="s">
        <v>39</v>
      </c>
      <c r="B8" s="36">
        <v>4.63114317</v>
      </c>
      <c r="C8" s="36">
        <v>11.03744135</v>
      </c>
      <c r="D8" s="37">
        <f t="shared" si="0"/>
        <v>-0.580415150292056</v>
      </c>
      <c r="E8" s="36">
        <v>20.69724651</v>
      </c>
      <c r="F8" s="36">
        <v>32.88601778</v>
      </c>
      <c r="G8" s="37">
        <f t="shared" si="1"/>
        <v>-0.370636887431617</v>
      </c>
    </row>
    <row r="9" spans="1:7">
      <c r="A9" s="38" t="s">
        <v>40</v>
      </c>
      <c r="B9" s="36">
        <v>0</v>
      </c>
      <c r="C9" s="36">
        <v>47.2341027126</v>
      </c>
      <c r="D9" s="37">
        <f t="shared" si="0"/>
        <v>-1</v>
      </c>
      <c r="E9" s="36">
        <v>26.4971662344</v>
      </c>
      <c r="F9" s="36">
        <v>124.2566457821</v>
      </c>
      <c r="G9" s="37">
        <f t="shared" si="1"/>
        <v>-0.786754534796745</v>
      </c>
    </row>
    <row r="10" spans="1:7">
      <c r="A10" s="38" t="s">
        <v>41</v>
      </c>
      <c r="B10" s="36">
        <v>0.01624764</v>
      </c>
      <c r="C10" s="36">
        <v>0.15576976</v>
      </c>
      <c r="D10" s="37">
        <f t="shared" si="0"/>
        <v>-0.89569451734406</v>
      </c>
      <c r="E10" s="36">
        <v>0.11400032</v>
      </c>
      <c r="F10" s="36">
        <v>0.34875784</v>
      </c>
      <c r="G10" s="37">
        <f t="shared" si="1"/>
        <v>-0.67312471025741</v>
      </c>
    </row>
    <row r="11" spans="1:7">
      <c r="A11" s="35" t="s">
        <v>42</v>
      </c>
      <c r="B11" s="36">
        <f>SUM(B12:B15)</f>
        <v>53.32545052</v>
      </c>
      <c r="C11" s="36">
        <f>SUM(C12:C15)</f>
        <v>184.041436578</v>
      </c>
      <c r="D11" s="37">
        <f t="shared" si="0"/>
        <v>-0.710253019583447</v>
      </c>
      <c r="E11" s="36">
        <f>SUM(E12:E15)</f>
        <v>196.535707317</v>
      </c>
      <c r="F11" s="36">
        <f>SUM(F12:F15)</f>
        <v>572.566796262</v>
      </c>
      <c r="G11" s="37">
        <f t="shared" si="1"/>
        <v>-0.656746237120136</v>
      </c>
    </row>
    <row r="12" spans="1:7">
      <c r="A12" s="39" t="s">
        <v>43</v>
      </c>
      <c r="B12" s="36">
        <v>39.98809476</v>
      </c>
      <c r="C12" s="36">
        <v>77.02708467</v>
      </c>
      <c r="D12" s="37">
        <f t="shared" si="0"/>
        <v>-0.480856702141626</v>
      </c>
      <c r="E12" s="36">
        <v>103.43373232</v>
      </c>
      <c r="F12" s="36">
        <v>217.01083512</v>
      </c>
      <c r="G12" s="37">
        <f t="shared" si="1"/>
        <v>-0.523370654452325</v>
      </c>
    </row>
    <row r="13" spans="1:7">
      <c r="A13" s="39" t="s">
        <v>44</v>
      </c>
      <c r="B13" s="36">
        <v>7.68199468</v>
      </c>
      <c r="C13" s="36">
        <v>93.94654818</v>
      </c>
      <c r="D13" s="37">
        <f t="shared" si="0"/>
        <v>-0.918230155031546</v>
      </c>
      <c r="E13" s="36">
        <v>75.72347224</v>
      </c>
      <c r="F13" s="36">
        <v>324.5924464</v>
      </c>
      <c r="G13" s="37">
        <f t="shared" si="1"/>
        <v>-0.766712155258583</v>
      </c>
    </row>
    <row r="14" spans="1:7">
      <c r="A14" s="39" t="s">
        <v>45</v>
      </c>
      <c r="B14" s="36">
        <v>5.65536108</v>
      </c>
      <c r="C14" s="36">
        <v>13.06635175</v>
      </c>
      <c r="D14" s="37">
        <f t="shared" si="0"/>
        <v>-0.567181322820274</v>
      </c>
      <c r="E14" s="36">
        <v>17.37714629</v>
      </c>
      <c r="F14" s="36">
        <v>30.95717649</v>
      </c>
      <c r="G14" s="37">
        <f t="shared" si="1"/>
        <v>-0.438671472651478</v>
      </c>
    </row>
    <row r="15" spans="1:7">
      <c r="A15" s="39" t="s">
        <v>46</v>
      </c>
      <c r="B15" s="36">
        <v>0</v>
      </c>
      <c r="C15" s="36">
        <v>0.001451978</v>
      </c>
      <c r="D15" s="37">
        <f t="shared" si="0"/>
        <v>-1</v>
      </c>
      <c r="E15" s="36">
        <v>0.001356467</v>
      </c>
      <c r="F15" s="40">
        <v>0.006338252</v>
      </c>
      <c r="G15" s="37">
        <f t="shared" si="1"/>
        <v>-0.785987209091718</v>
      </c>
    </row>
    <row r="16" spans="1:7">
      <c r="A16" s="35" t="s">
        <v>47</v>
      </c>
      <c r="B16" s="36">
        <f>B6+B11</f>
        <v>105.09133881</v>
      </c>
      <c r="C16" s="36">
        <f>C6+C11</f>
        <v>349.5051365806</v>
      </c>
      <c r="D16" s="37">
        <f t="shared" si="0"/>
        <v>-0.699313893242983</v>
      </c>
      <c r="E16" s="36">
        <f>E6+E11</f>
        <v>377.2048418814</v>
      </c>
      <c r="F16" s="36">
        <f>F6+F11</f>
        <v>1063.1693158441</v>
      </c>
      <c r="G16" s="37">
        <f t="shared" si="1"/>
        <v>-0.645207177953665</v>
      </c>
    </row>
    <row r="17" spans="1:7">
      <c r="A17" s="39" t="s">
        <v>48</v>
      </c>
      <c r="B17" s="36">
        <f>B7+B12</f>
        <v>87.10659224</v>
      </c>
      <c r="C17" s="36">
        <f>C7+C12</f>
        <v>184.06347085</v>
      </c>
      <c r="D17" s="37">
        <f t="shared" si="0"/>
        <v>-0.526757852398718</v>
      </c>
      <c r="E17" s="36">
        <f>E7+E12</f>
        <v>236.79445382</v>
      </c>
      <c r="F17" s="36">
        <f>F7+F12</f>
        <v>550.1219333</v>
      </c>
      <c r="G17" s="37">
        <f t="shared" si="1"/>
        <v>-0.569560056623178</v>
      </c>
    </row>
    <row r="18" spans="1:7">
      <c r="A18" s="39" t="s">
        <v>49</v>
      </c>
      <c r="B18" s="36">
        <f>B13</f>
        <v>7.68199468</v>
      </c>
      <c r="C18" s="36">
        <f>C13</f>
        <v>93.94654818</v>
      </c>
      <c r="D18" s="37">
        <f t="shared" si="0"/>
        <v>-0.918230155031546</v>
      </c>
      <c r="E18" s="36">
        <f>E13</f>
        <v>75.72347224</v>
      </c>
      <c r="F18" s="36">
        <f>F13</f>
        <v>324.5924464</v>
      </c>
      <c r="G18" s="37">
        <f t="shared" si="1"/>
        <v>-0.766712155258583</v>
      </c>
    </row>
    <row r="19" spans="1:7">
      <c r="A19" s="39" t="s">
        <v>50</v>
      </c>
      <c r="B19" s="36">
        <f>B8+B14</f>
        <v>10.28650425</v>
      </c>
      <c r="C19" s="36">
        <f>C8+C14</f>
        <v>24.1037931</v>
      </c>
      <c r="D19" s="37">
        <f t="shared" si="0"/>
        <v>-0.57324126508537</v>
      </c>
      <c r="E19" s="36">
        <f>E8+E14</f>
        <v>38.0743928</v>
      </c>
      <c r="F19" s="36">
        <f>F8+F14</f>
        <v>63.84319427</v>
      </c>
      <c r="G19" s="37">
        <f t="shared" si="1"/>
        <v>-0.403626443893469</v>
      </c>
    </row>
    <row r="20" spans="1:7">
      <c r="A20" s="39" t="s">
        <v>51</v>
      </c>
      <c r="B20" s="36">
        <f>B9+B15</f>
        <v>0</v>
      </c>
      <c r="C20" s="36">
        <f>C9+C15</f>
        <v>47.2355546906</v>
      </c>
      <c r="D20" s="37">
        <f t="shared" si="0"/>
        <v>-1</v>
      </c>
      <c r="E20" s="36">
        <f>E9+E15</f>
        <v>26.4985227014</v>
      </c>
      <c r="F20" s="36">
        <f>F9+F15</f>
        <v>124.2629840341</v>
      </c>
      <c r="G20" s="37">
        <f t="shared" si="1"/>
        <v>-0.786754495657948</v>
      </c>
    </row>
    <row r="21" spans="1:7">
      <c r="A21" s="39" t="s">
        <v>52</v>
      </c>
      <c r="B21" s="36">
        <f>B10</f>
        <v>0.01624764</v>
      </c>
      <c r="C21" s="36">
        <f>C10</f>
        <v>0.15576976</v>
      </c>
      <c r="D21" s="37">
        <f t="shared" si="0"/>
        <v>-0.89569451734406</v>
      </c>
      <c r="E21" s="36">
        <f>E10</f>
        <v>0.11400032</v>
      </c>
      <c r="F21" s="36">
        <f>F10</f>
        <v>0.34875784</v>
      </c>
      <c r="G21" s="37">
        <f t="shared" si="1"/>
        <v>-0.67312471025741</v>
      </c>
    </row>
  </sheetData>
  <mergeCells count="4">
    <mergeCell ref="A2:G2"/>
    <mergeCell ref="B4:D4"/>
    <mergeCell ref="E4:G4"/>
    <mergeCell ref="A4:A5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1"/>
  <sheetViews>
    <sheetView tabSelected="1" workbookViewId="0">
      <selection activeCell="P16" sqref="P16"/>
    </sheetView>
  </sheetViews>
  <sheetFormatPr defaultColWidth="9" defaultRowHeight="18.95" customHeight="1"/>
  <cols>
    <col min="1" max="1" width="7.625" style="1" customWidth="1"/>
    <col min="2" max="2" width="13" style="4" customWidth="1"/>
    <col min="3" max="3" width="7.5" style="5" customWidth="1"/>
    <col min="4" max="4" width="11" style="4" customWidth="1"/>
    <col min="5" max="5" width="8.625" style="5" customWidth="1"/>
    <col min="6" max="6" width="10" style="4" customWidth="1"/>
    <col min="7" max="7" width="7.875" style="5" customWidth="1"/>
    <col min="8" max="8" width="11" style="4" customWidth="1"/>
    <col min="9" max="9" width="8.625" style="5" customWidth="1"/>
    <col min="10" max="10" width="9.625" style="4" customWidth="1"/>
    <col min="11" max="11" width="8.375" style="5" customWidth="1"/>
    <col min="12" max="12" width="11.875" style="4" customWidth="1"/>
    <col min="13" max="13" width="12" style="5" customWidth="1"/>
    <col min="14" max="14" width="9" style="1" customWidth="1"/>
    <col min="15" max="15" width="12.75" style="1" customWidth="1"/>
    <col min="16" max="16" width="9" style="1" customWidth="1"/>
    <col min="17" max="17" width="12.75" style="1" customWidth="1"/>
    <col min="18" max="16384" width="9" style="1"/>
  </cols>
  <sheetData>
    <row r="1" s="1" customFormat="1" customHeight="1" spans="1:13">
      <c r="A1" s="6" t="s">
        <v>53</v>
      </c>
      <c r="B1" s="4"/>
      <c r="C1" s="5"/>
      <c r="D1" s="4"/>
      <c r="E1" s="5"/>
      <c r="F1" s="4"/>
      <c r="G1" s="5"/>
      <c r="H1" s="4"/>
      <c r="I1" s="5"/>
      <c r="J1" s="4"/>
      <c r="K1" s="5"/>
      <c r="L1" s="4"/>
      <c r="M1" s="5"/>
    </row>
    <row r="2" s="1" customFormat="1" ht="21" customHeight="1" spans="1:13">
      <c r="A2" s="7" t="s">
        <v>54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2" customFormat="1" ht="14.25" customHeight="1" spans="1:13">
      <c r="A3" s="9"/>
      <c r="B3" s="10"/>
      <c r="C3" s="11"/>
      <c r="D3" s="10"/>
      <c r="E3" s="11"/>
      <c r="F3" s="10"/>
      <c r="G3" s="11"/>
      <c r="H3" s="10"/>
      <c r="I3" s="11"/>
      <c r="J3" s="10"/>
      <c r="K3" s="11"/>
      <c r="L3" s="24" t="s">
        <v>55</v>
      </c>
      <c r="M3" s="24"/>
    </row>
    <row r="4" s="3" customFormat="1" ht="14.25" customHeight="1" spans="1:18">
      <c r="A4" s="12" t="s">
        <v>56</v>
      </c>
      <c r="B4" s="12" t="s">
        <v>4</v>
      </c>
      <c r="C4" s="13"/>
      <c r="D4" s="13"/>
      <c r="E4" s="13"/>
      <c r="F4" s="12" t="s">
        <v>57</v>
      </c>
      <c r="G4" s="13"/>
      <c r="H4" s="13"/>
      <c r="I4" s="13"/>
      <c r="J4" s="12" t="s">
        <v>58</v>
      </c>
      <c r="K4" s="13"/>
      <c r="L4" s="13"/>
      <c r="M4" s="13"/>
      <c r="N4" s="25"/>
      <c r="O4" s="26"/>
      <c r="P4" s="26"/>
      <c r="Q4" s="26"/>
      <c r="R4" s="26"/>
    </row>
    <row r="5" s="3" customFormat="1" ht="14.25" customHeight="1" spans="1:14">
      <c r="A5" s="12"/>
      <c r="B5" s="14" t="s">
        <v>32</v>
      </c>
      <c r="C5" s="15"/>
      <c r="D5" s="12" t="s">
        <v>33</v>
      </c>
      <c r="E5" s="13"/>
      <c r="F5" s="14" t="s">
        <v>32</v>
      </c>
      <c r="G5" s="15"/>
      <c r="H5" s="12" t="s">
        <v>33</v>
      </c>
      <c r="I5" s="13"/>
      <c r="J5" s="14" t="s">
        <v>32</v>
      </c>
      <c r="K5" s="15"/>
      <c r="L5" s="12" t="s">
        <v>33</v>
      </c>
      <c r="M5" s="13"/>
      <c r="N5" s="25"/>
    </row>
    <row r="6" s="3" customFormat="1" ht="14.25" customHeight="1" spans="1:14">
      <c r="A6" s="12"/>
      <c r="B6" s="16" t="s">
        <v>59</v>
      </c>
      <c r="C6" s="17" t="s">
        <v>60</v>
      </c>
      <c r="D6" s="18" t="s">
        <v>59</v>
      </c>
      <c r="E6" s="17" t="s">
        <v>60</v>
      </c>
      <c r="F6" s="16" t="s">
        <v>59</v>
      </c>
      <c r="G6" s="17" t="s">
        <v>60</v>
      </c>
      <c r="H6" s="16" t="s">
        <v>59</v>
      </c>
      <c r="I6" s="17" t="s">
        <v>60</v>
      </c>
      <c r="J6" s="16" t="s">
        <v>59</v>
      </c>
      <c r="K6" s="17" t="s">
        <v>60</v>
      </c>
      <c r="L6" s="16" t="s">
        <v>59</v>
      </c>
      <c r="M6" s="17" t="s">
        <v>60</v>
      </c>
      <c r="N6" s="25"/>
    </row>
    <row r="7" s="3" customFormat="1" ht="14.25" customHeight="1" spans="1:14">
      <c r="A7" s="12"/>
      <c r="B7" s="16"/>
      <c r="C7" s="19" t="s">
        <v>61</v>
      </c>
      <c r="D7" s="20"/>
      <c r="E7" s="19" t="s">
        <v>61</v>
      </c>
      <c r="F7" s="16"/>
      <c r="G7" s="19" t="s">
        <v>61</v>
      </c>
      <c r="H7" s="16"/>
      <c r="I7" s="19" t="s">
        <v>61</v>
      </c>
      <c r="J7" s="16"/>
      <c r="K7" s="19" t="s">
        <v>61</v>
      </c>
      <c r="L7" s="16"/>
      <c r="M7" s="19" t="s">
        <v>61</v>
      </c>
      <c r="N7" s="25"/>
    </row>
    <row r="8" s="3" customFormat="1" ht="14.25" customHeight="1" spans="1:14">
      <c r="A8" s="12" t="s">
        <v>62</v>
      </c>
      <c r="B8" s="21">
        <v>9.3796</v>
      </c>
      <c r="C8" s="21">
        <f>(B8-[1]与19年同期销量比较!B7)/[1]与19年同期销量比较!B7*100</f>
        <v>-99.973281584525</v>
      </c>
      <c r="D8" s="21">
        <v>23959.1922</v>
      </c>
      <c r="E8" s="21">
        <f>(D8-[1]与19年同期销量比较!D7)/[1]与19年同期销量比较!D7*100</f>
        <v>-75.731017981963</v>
      </c>
      <c r="F8" s="21">
        <v>513.4481</v>
      </c>
      <c r="G8" s="21">
        <f>(F8-[1]与19年同期销量比较!F7)/[1]与19年同期销量比较!F7*100</f>
        <v>-99.1711651028614</v>
      </c>
      <c r="H8" s="21">
        <v>44806.9484</v>
      </c>
      <c r="I8" s="21">
        <f>(H8-[1]与19年同期销量比较!H7)/[1]与19年同期销量比较!H7*100</f>
        <v>-74.496491158929</v>
      </c>
      <c r="J8" s="21">
        <f t="shared" ref="J8:J39" si="0">B8+F8</f>
        <v>522.8277</v>
      </c>
      <c r="K8" s="21">
        <f>(J8-[1]与19年同期销量比较!J7)/[1]与19年同期销量比较!J7*100</f>
        <v>-99.4612997730899</v>
      </c>
      <c r="L8" s="21">
        <f t="shared" ref="L8:L39" si="1">D8+H8</f>
        <v>68766.1406</v>
      </c>
      <c r="M8" s="21">
        <f>(L8-[1]与19年同期销量比较!L7)/[1]与19年同期销量比较!L7*100</f>
        <v>-74.940627874371</v>
      </c>
      <c r="N8" s="27"/>
    </row>
    <row r="9" s="3" customFormat="1" ht="14.25" customHeight="1" spans="1:13">
      <c r="A9" s="12" t="s">
        <v>63</v>
      </c>
      <c r="B9" s="21">
        <v>7499.9076</v>
      </c>
      <c r="C9" s="21">
        <f>(B9-[1]与19年同期销量比较!B8)/[1]与19年同期销量比较!B8*100</f>
        <v>-74.2256438107865</v>
      </c>
      <c r="D9" s="21">
        <v>27309.691302</v>
      </c>
      <c r="E9" s="21">
        <f>(D9-[1]与19年同期销量比较!D8)/[1]与19年同期销量比较!D8*100</f>
        <v>-67.3456714497174</v>
      </c>
      <c r="F9" s="21">
        <v>6055.1727</v>
      </c>
      <c r="G9" s="21">
        <f>(F9-[1]与19年同期销量比较!F8)/[1]与19年同期销量比较!F8*100</f>
        <v>-76.5390840195943</v>
      </c>
      <c r="H9" s="21">
        <v>26981.2702</v>
      </c>
      <c r="I9" s="21">
        <f>(H9-[1]与19年同期销量比较!H8)/[1]与19年同期销量比较!H8*100</f>
        <v>-67.328643088814</v>
      </c>
      <c r="J9" s="21">
        <f t="shared" si="0"/>
        <v>13555.0803</v>
      </c>
      <c r="K9" s="21">
        <f>(J9-[1]与19年同期销量比较!J8)/[1]与19年同期销量比较!J8*100</f>
        <v>-75.3130821167786</v>
      </c>
      <c r="L9" s="21">
        <f t="shared" si="1"/>
        <v>54290.961502</v>
      </c>
      <c r="M9" s="21">
        <f>(L9-[1]与19年同期销量比较!L8)/[1]与19年同期销量比较!L8*100</f>
        <v>-67.3372109932031</v>
      </c>
    </row>
    <row r="10" s="3" customFormat="1" ht="14.25" customHeight="1" spans="1:13">
      <c r="A10" s="12" t="s">
        <v>64</v>
      </c>
      <c r="B10" s="21">
        <v>10477.4832</v>
      </c>
      <c r="C10" s="21">
        <f>(B10-[1]与19年同期销量比较!B9)/[1]与19年同期销量比较!B9*100</f>
        <v>-77.9844887036705</v>
      </c>
      <c r="D10" s="21">
        <v>45370.636461</v>
      </c>
      <c r="E10" s="21">
        <f>(D10-[1]与19年同期销量比较!D9)/[1]与19年同期销量比较!D9*100</f>
        <v>-66.3096207922407</v>
      </c>
      <c r="F10" s="21">
        <v>26064.0084</v>
      </c>
      <c r="G10" s="21">
        <f>(F10-[1]与19年同期销量比较!F9)/[1]与19年同期销量比较!F9*100</f>
        <v>-66.1567971572882</v>
      </c>
      <c r="H10" s="21">
        <v>98852.0431</v>
      </c>
      <c r="I10" s="21">
        <f>(H10-[1]与19年同期销量比较!H9)/[1]与19年同期销量比较!H9*100</f>
        <v>-60.8065263136584</v>
      </c>
      <c r="J10" s="21">
        <f t="shared" si="0"/>
        <v>36541.4916</v>
      </c>
      <c r="K10" s="21">
        <f>(J10-[1]与19年同期销量比较!J9)/[1]与19年同期销量比较!J9*100</f>
        <v>-70.6742267122773</v>
      </c>
      <c r="L10" s="21">
        <f t="shared" si="1"/>
        <v>144222.679561</v>
      </c>
      <c r="M10" s="21">
        <f>(L10-[1]与19年同期销量比较!L9)/[1]与19年同期销量比较!L9*100</f>
        <v>-62.7220788455077</v>
      </c>
    </row>
    <row r="11" s="3" customFormat="1" ht="14.25" customHeight="1" spans="1:13">
      <c r="A11" s="12" t="s">
        <v>65</v>
      </c>
      <c r="B11" s="21">
        <v>11167.0842</v>
      </c>
      <c r="C11" s="21">
        <f>(B11-[1]与19年同期销量比较!B10)/[1]与19年同期销量比较!B10*100</f>
        <v>-60.7217186504014</v>
      </c>
      <c r="D11" s="21">
        <v>33243.332526</v>
      </c>
      <c r="E11" s="21">
        <f>(D11-[1]与19年同期销量比较!D10)/[1]与19年同期销量比较!D10*100</f>
        <v>-60.2319308526532</v>
      </c>
      <c r="F11" s="21">
        <v>4833.1814</v>
      </c>
      <c r="G11" s="21">
        <f>(F11-[1]与19年同期销量比较!F10)/[1]与19年同期销量比较!F10*100</f>
        <v>-80.464735275854</v>
      </c>
      <c r="H11" s="21">
        <v>22026.5636</v>
      </c>
      <c r="I11" s="21">
        <f>(H11-[1]与19年同期销量比较!H10)/[1]与19年同期销量比较!H10*100</f>
        <v>-73.2166389803523</v>
      </c>
      <c r="J11" s="21">
        <f t="shared" si="0"/>
        <v>16000.2656</v>
      </c>
      <c r="K11" s="21">
        <f>(J11-[1]与19年同期销量比较!J10)/[1]与19年同期销量比较!J10*100</f>
        <v>-69.9081851410919</v>
      </c>
      <c r="L11" s="21">
        <f t="shared" si="1"/>
        <v>55269.896126</v>
      </c>
      <c r="M11" s="21">
        <f>(L11-[1]与19年同期销量比较!L10)/[1]与19年同期销量比较!L10*100</f>
        <v>-66.6713033228182</v>
      </c>
    </row>
    <row r="12" s="3" customFormat="1" ht="14.25" customHeight="1" spans="1:13">
      <c r="A12" s="12" t="s">
        <v>66</v>
      </c>
      <c r="B12" s="21">
        <v>12055.7136</v>
      </c>
      <c r="C12" s="21">
        <f>(B12-[1]与19年同期销量比较!B11)/[1]与19年同期销量比较!B11*100</f>
        <v>-66.9755103671852</v>
      </c>
      <c r="D12" s="21">
        <v>37176.157353</v>
      </c>
      <c r="E12" s="21">
        <f>(D12-[1]与19年同期销量比较!D11)/[1]与19年同期销量比较!D11*100</f>
        <v>-71.0781084838829</v>
      </c>
      <c r="F12" s="21">
        <v>11269.7314</v>
      </c>
      <c r="G12" s="21">
        <f>(F12-[1]与19年同期销量比较!F11)/[1]与19年同期销量比较!F11*100</f>
        <v>-75.1289226990591</v>
      </c>
      <c r="H12" s="21">
        <v>45915.8063</v>
      </c>
      <c r="I12" s="21">
        <f>(H12-[1]与19年同期销量比较!H11)/[1]与19年同期销量比较!H11*100</f>
        <v>-68.7233837408465</v>
      </c>
      <c r="J12" s="21">
        <f t="shared" si="0"/>
        <v>23325.445</v>
      </c>
      <c r="K12" s="21">
        <f>(J12-[1]与19年同期销量比较!J11)/[1]与19年同期销量比较!J11*100</f>
        <v>-71.491049998483</v>
      </c>
      <c r="L12" s="21">
        <f t="shared" si="1"/>
        <v>83091.963653</v>
      </c>
      <c r="M12" s="21">
        <f>(L12-[1]与19年同期销量比较!L11)/[1]与19年同期销量比较!L11*100</f>
        <v>-69.8226429950805</v>
      </c>
    </row>
    <row r="13" s="3" customFormat="1" ht="14.25" customHeight="1" spans="1:13">
      <c r="A13" s="12" t="s">
        <v>67</v>
      </c>
      <c r="B13" s="21">
        <v>19675.2346</v>
      </c>
      <c r="C13" s="21">
        <f>(B13-[1]与19年同期销量比较!B12)/[1]与19年同期销量比较!B12*100</f>
        <v>-76.2323590897253</v>
      </c>
      <c r="D13" s="21">
        <v>80150.177216</v>
      </c>
      <c r="E13" s="21">
        <f>(D13-[1]与19年同期销量比较!D12)/[1]与19年同期销量比较!D12*100</f>
        <v>-66.0496906625118</v>
      </c>
      <c r="F13" s="21">
        <v>8250.7581</v>
      </c>
      <c r="G13" s="21">
        <f>(F13-[1]与19年同期销量比较!F12)/[1]与19年同期销量比较!F12*100</f>
        <v>-82.8334617203061</v>
      </c>
      <c r="H13" s="21">
        <v>40169.706</v>
      </c>
      <c r="I13" s="21">
        <f>(H13-[1]与19年同期销量比较!H12)/[1]与19年同期销量比较!H12*100</f>
        <v>-74.4998790097055</v>
      </c>
      <c r="J13" s="21">
        <f t="shared" si="0"/>
        <v>27925.9927</v>
      </c>
      <c r="K13" s="21">
        <f>(J13-[1]与19年同期销量比较!J12)/[1]与19年同期销量比较!J12*100</f>
        <v>-78.6571355093234</v>
      </c>
      <c r="L13" s="21">
        <f t="shared" si="1"/>
        <v>120319.883216</v>
      </c>
      <c r="M13" s="21">
        <f>(L13-[1]与19年同期销量比较!L12)/[1]与19年同期销量比较!L12*100</f>
        <v>-69.4315729803875</v>
      </c>
    </row>
    <row r="14" s="3" customFormat="1" ht="14.25" customHeight="1" spans="1:13">
      <c r="A14" s="12" t="s">
        <v>68</v>
      </c>
      <c r="B14" s="21">
        <v>9066.712</v>
      </c>
      <c r="C14" s="21">
        <f>(B14-[1]与19年同期销量比较!B13)/[1]与19年同期销量比较!B13*100</f>
        <v>-61.1363843695281</v>
      </c>
      <c r="D14" s="21">
        <v>26373.255543</v>
      </c>
      <c r="E14" s="21">
        <f>(D14-[1]与19年同期销量比较!D13)/[1]与19年同期销量比较!D13*100</f>
        <v>-60.6106085595155</v>
      </c>
      <c r="F14" s="21">
        <v>13055.6802</v>
      </c>
      <c r="G14" s="21">
        <f>(F14-[1]与19年同期销量比较!F13)/[1]与19年同期销量比较!F13*100</f>
        <v>-57.9782005996615</v>
      </c>
      <c r="H14" s="21">
        <v>39359.8932</v>
      </c>
      <c r="I14" s="21">
        <f>(H14-[1]与19年同期销量比较!H13)/[1]与19年同期销量比较!H13*100</f>
        <v>-60.0166311761498</v>
      </c>
      <c r="J14" s="21">
        <f t="shared" si="0"/>
        <v>22122.3922</v>
      </c>
      <c r="K14" s="21">
        <f>(J14-[1]与19年同期销量比较!J13)/[1]与19年同期销量比较!J13*100</f>
        <v>-59.3326349591343</v>
      </c>
      <c r="L14" s="21">
        <f t="shared" si="1"/>
        <v>65733.148743</v>
      </c>
      <c r="M14" s="21">
        <f>(L14-[1]与19年同期销量比较!L13)/[1]与19年同期销量比较!L13*100</f>
        <v>-60.2570838851963</v>
      </c>
    </row>
    <row r="15" s="3" customFormat="1" ht="14.25" customHeight="1" spans="1:13">
      <c r="A15" s="12" t="s">
        <v>69</v>
      </c>
      <c r="B15" s="21">
        <v>2940.7444</v>
      </c>
      <c r="C15" s="21">
        <f>(B15-[1]与19年同期销量比较!B14)/[1]与19年同期销量比较!B14*100</f>
        <v>-91.5305988072824</v>
      </c>
      <c r="D15" s="21">
        <v>29743.674129</v>
      </c>
      <c r="E15" s="21">
        <f>(D15-[1]与19年同期销量比较!D14)/[1]与19年同期销量比较!D14*100</f>
        <v>-72.4712190615594</v>
      </c>
      <c r="F15" s="21">
        <v>3087.3704</v>
      </c>
      <c r="G15" s="21">
        <f>(F15-[1]与19年同期销量比较!F14)/[1]与19年同期销量比较!F14*100</f>
        <v>-92.78199314604</v>
      </c>
      <c r="H15" s="21">
        <v>38505.473</v>
      </c>
      <c r="I15" s="21">
        <f>(H15-[1]与19年同期销量比较!H14)/[1]与19年同期销量比较!H14*100</f>
        <v>-72.6258397562108</v>
      </c>
      <c r="J15" s="21">
        <f t="shared" si="0"/>
        <v>6028.1148</v>
      </c>
      <c r="K15" s="21">
        <f>(J15-[1]与19年同期销量比较!J14)/[1]与19年同期销量比较!J14*100</f>
        <v>-92.2213013641305</v>
      </c>
      <c r="L15" s="21">
        <f t="shared" si="1"/>
        <v>68249.147129</v>
      </c>
      <c r="M15" s="21">
        <f>(L15-[1]与19年同期销量比较!L14)/[1]与19年同期销量比较!L14*100</f>
        <v>-72.5586685409693</v>
      </c>
    </row>
    <row r="16" s="3" customFormat="1" ht="14.25" customHeight="1" spans="1:13">
      <c r="A16" s="12" t="s">
        <v>70</v>
      </c>
      <c r="B16" s="21">
        <v>21444.8266</v>
      </c>
      <c r="C16" s="21">
        <f>(B16-[1]与19年同期销量比较!B15)/[1]与19年同期销量比较!B15*100</f>
        <v>-54.6927122882169</v>
      </c>
      <c r="D16" s="21">
        <v>55301.43931</v>
      </c>
      <c r="E16" s="21">
        <f>(D16-[1]与19年同期销量比较!D15)/[1]与19年同期销量比较!D15*100</f>
        <v>-57.6016332138465</v>
      </c>
      <c r="F16" s="21">
        <v>12289.0539</v>
      </c>
      <c r="G16" s="21">
        <f>(F16-[1]与19年同期销量比较!F15)/[1]与19年同期销量比较!F15*100</f>
        <v>-65.2253270780775</v>
      </c>
      <c r="H16" s="21">
        <v>38690.0402</v>
      </c>
      <c r="I16" s="21">
        <f>(H16-[1]与19年同期销量比较!H15)/[1]与19年同期销量比较!H15*100</f>
        <v>-62.2562138065245</v>
      </c>
      <c r="J16" s="21">
        <f t="shared" si="0"/>
        <v>33733.8805</v>
      </c>
      <c r="K16" s="21">
        <f>(J16-[1]与19年同期销量比较!J15)/[1]与19年同期销量比较!J15*100</f>
        <v>-59.1950507150369</v>
      </c>
      <c r="L16" s="21">
        <f t="shared" si="1"/>
        <v>93991.47951</v>
      </c>
      <c r="M16" s="21">
        <f>(L16-[1]与19年同期销量比较!L15)/[1]与19年同期销量比较!L15*100</f>
        <v>-59.6499174097405</v>
      </c>
    </row>
    <row r="17" s="3" customFormat="1" ht="14.25" customHeight="1" spans="1:13">
      <c r="A17" s="12" t="s">
        <v>71</v>
      </c>
      <c r="B17" s="21">
        <v>37185.7584</v>
      </c>
      <c r="C17" s="21">
        <f>(B17-[1]与19年同期销量比较!B16)/[1]与19年同期销量比较!B16*100</f>
        <v>-66.7708478506133</v>
      </c>
      <c r="D17" s="21">
        <v>109747.943917</v>
      </c>
      <c r="E17" s="21">
        <f>(D17-[1]与19年同期销量比较!D16)/[1]与19年同期销量比较!D16*100</f>
        <v>-67.4896113969018</v>
      </c>
      <c r="F17" s="21">
        <v>81162.6204</v>
      </c>
      <c r="G17" s="21">
        <f>(F17-[1]与19年同期销量比较!F16)/[1]与19年同期销量比较!F16*100</f>
        <v>-56.6897442595159</v>
      </c>
      <c r="H17" s="21">
        <v>218865.4442</v>
      </c>
      <c r="I17" s="21">
        <f>(H17-[1]与19年同期销量比较!H16)/[1]与19年同期销量比较!H16*100</f>
        <v>-60.7713557306448</v>
      </c>
      <c r="J17" s="21">
        <f t="shared" si="0"/>
        <v>118348.3788</v>
      </c>
      <c r="K17" s="21">
        <f>(J17-[1]与19年同期销量比较!J16)/[1]与19年同期销量比较!J16*100</f>
        <v>-60.458961894971</v>
      </c>
      <c r="L17" s="21">
        <f t="shared" si="1"/>
        <v>328613.388117</v>
      </c>
      <c r="M17" s="21">
        <f>(L17-[1]与19年同期销量比较!L16)/[1]与19年同期销量比较!L16*100</f>
        <v>-63.3039456626883</v>
      </c>
    </row>
    <row r="18" s="3" customFormat="1" ht="14.25" customHeight="1" spans="1:13">
      <c r="A18" s="12" t="s">
        <v>72</v>
      </c>
      <c r="B18" s="21">
        <v>47654.39</v>
      </c>
      <c r="C18" s="21">
        <f>(B18-[1]与19年同期销量比较!B17)/[1]与19年同期销量比较!B17*100</f>
        <v>-63.2828964438464</v>
      </c>
      <c r="D18" s="21">
        <v>151767.880936</v>
      </c>
      <c r="E18" s="21">
        <f>(D18-[1]与19年同期销量比较!D17)/[1]与19年同期销量比较!D17*100</f>
        <v>-58.6587134107979</v>
      </c>
      <c r="F18" s="21">
        <v>41175.6654</v>
      </c>
      <c r="G18" s="21">
        <f>(F18-[1]与19年同期销量比较!F17)/[1]与19年同期销量比较!F17*100</f>
        <v>-66.4701475021516</v>
      </c>
      <c r="H18" s="21">
        <v>132384.5038</v>
      </c>
      <c r="I18" s="21">
        <f>(H18-[1]与19年同期销量比较!H17)/[1]与19年同期销量比较!H17*100</f>
        <v>-65.8496973915343</v>
      </c>
      <c r="J18" s="21">
        <f t="shared" si="0"/>
        <v>88830.0554</v>
      </c>
      <c r="K18" s="21">
        <f>(J18-[1]与19年同期销量比较!J17)/[1]与19年同期销量比较!J17*100</f>
        <v>-64.8324528937579</v>
      </c>
      <c r="L18" s="21">
        <f t="shared" si="1"/>
        <v>284152.384736</v>
      </c>
      <c r="M18" s="21">
        <f>(L18-[1]与19年同期销量比较!L17)/[1]与19年同期销量比较!L17*100</f>
        <v>-62.3520659243873</v>
      </c>
    </row>
    <row r="19" s="3" customFormat="1" ht="14.25" customHeight="1" spans="1:13">
      <c r="A19" s="12" t="s">
        <v>73</v>
      </c>
      <c r="B19" s="21">
        <v>20540.4746</v>
      </c>
      <c r="C19" s="21">
        <f>(B19-[1]与19年同期销量比较!B18)/[1]与19年同期销量比较!B18*100</f>
        <v>-67.4515701097282</v>
      </c>
      <c r="D19" s="21">
        <v>63532.22528</v>
      </c>
      <c r="E19" s="21">
        <f>(D19-[1]与19年同期销量比较!D18)/[1]与19年同期销量比较!D18*100</f>
        <v>-65.4810040677456</v>
      </c>
      <c r="F19" s="21">
        <v>17273.2141</v>
      </c>
      <c r="G19" s="21">
        <f>(F19-[1]与19年同期销量比较!F18)/[1]与19年同期销量比较!F18*100</f>
        <v>-74.8497680296605</v>
      </c>
      <c r="H19" s="21">
        <v>68072.7933</v>
      </c>
      <c r="I19" s="21">
        <f>(H19-[1]与19年同期销量比较!H18)/[1]与19年同期销量比较!H18*100</f>
        <v>-67.0730261377214</v>
      </c>
      <c r="J19" s="21">
        <f t="shared" si="0"/>
        <v>37813.6887</v>
      </c>
      <c r="K19" s="21">
        <f>(J19-[1]与19年同期销量比较!J18)/[1]与19年同期销量比较!J18*100</f>
        <v>-71.3070877318405</v>
      </c>
      <c r="L19" s="21">
        <f t="shared" si="1"/>
        <v>131605.01858</v>
      </c>
      <c r="M19" s="21">
        <f>(L19-[1]与19年同期销量比较!L18)/[1]与19年同期销量比较!L18*100</f>
        <v>-66.3232303928711</v>
      </c>
    </row>
    <row r="20" s="3" customFormat="1" ht="14.25" customHeight="1" spans="1:13">
      <c r="A20" s="12" t="s">
        <v>74</v>
      </c>
      <c r="B20" s="21">
        <v>15367.867</v>
      </c>
      <c r="C20" s="21">
        <f>(B20-[1]与19年同期销量比较!B19)/[1]与19年同期销量比较!B19*100</f>
        <v>-59.3430977935506</v>
      </c>
      <c r="D20" s="21">
        <v>41854.372841</v>
      </c>
      <c r="E20" s="21">
        <f>(D20-[1]与19年同期销量比较!D19)/[1]与19年同期销量比较!D19*100</f>
        <v>-61.6575499165933</v>
      </c>
      <c r="F20" s="21">
        <v>35259.2826</v>
      </c>
      <c r="G20" s="21">
        <f>(F20-[1]与19年同期销量比较!F19)/[1]与19年同期销量比较!F19*100</f>
        <v>-51.8456073643052</v>
      </c>
      <c r="H20" s="21">
        <v>96792.8266</v>
      </c>
      <c r="I20" s="21">
        <f>(H20-[1]与19年同期销量比较!H19)/[1]与19年同期销量比较!H19*100</f>
        <v>-55.9904713072909</v>
      </c>
      <c r="J20" s="21">
        <f t="shared" si="0"/>
        <v>50627.1496</v>
      </c>
      <c r="K20" s="21">
        <f>(J20-[1]与19年同期销量比较!J19)/[1]与19年同期销量比较!J19*100</f>
        <v>-54.3982680468165</v>
      </c>
      <c r="L20" s="21">
        <f t="shared" si="1"/>
        <v>138647.199441</v>
      </c>
      <c r="M20" s="21">
        <f>(L20-[1]与19年同期销量比较!L19)/[1]与19年同期销量比较!L19*100</f>
        <v>-57.8702138384309</v>
      </c>
    </row>
    <row r="21" s="3" customFormat="1" ht="14.25" customHeight="1" spans="1:13">
      <c r="A21" s="12" t="s">
        <v>75</v>
      </c>
      <c r="B21" s="21">
        <v>11419.4582</v>
      </c>
      <c r="C21" s="21">
        <f>(B21-[1]与19年同期销量比较!B20)/[1]与19年同期销量比较!B20*100</f>
        <v>-60.9310323565806</v>
      </c>
      <c r="D21" s="21">
        <v>38726.344471</v>
      </c>
      <c r="E21" s="21">
        <f>(D21-[1]与19年同期销量比较!D20)/[1]与19年同期销量比较!D20*100</f>
        <v>-59.465606629575</v>
      </c>
      <c r="F21" s="21">
        <v>14559.2099</v>
      </c>
      <c r="G21" s="21">
        <f>(F21-[1]与19年同期销量比较!F20)/[1]与19年同期销量比较!F20*100</f>
        <v>-70.314099055336</v>
      </c>
      <c r="H21" s="21">
        <v>56506.2658</v>
      </c>
      <c r="I21" s="21">
        <f>(H21-[1]与19年同期销量比较!H20)/[1]与19年同期销量比较!H20*100</f>
        <v>-63.9262956566382</v>
      </c>
      <c r="J21" s="21">
        <f t="shared" si="0"/>
        <v>25978.6681</v>
      </c>
      <c r="K21" s="21">
        <f>(J21-[1]与19年同期销量比较!J20)/[1]与19年同期销量比较!J20*100</f>
        <v>-66.8102492959567</v>
      </c>
      <c r="L21" s="21">
        <f t="shared" si="1"/>
        <v>95232.610271</v>
      </c>
      <c r="M21" s="21">
        <f>(L21-[1]与19年同期销量比较!L20)/[1]与19年同期销量比较!L20*100</f>
        <v>-62.2363487350866</v>
      </c>
    </row>
    <row r="22" s="3" customFormat="1" ht="14.25" customHeight="1" spans="1:13">
      <c r="A22" s="12" t="s">
        <v>76</v>
      </c>
      <c r="B22" s="21">
        <v>41231.4483</v>
      </c>
      <c r="C22" s="21">
        <f>(B22-[1]与19年同期销量比较!B21)/[1]与19年同期销量比较!B21*100</f>
        <v>-65.8789160091945</v>
      </c>
      <c r="D22" s="21">
        <v>134999.726227</v>
      </c>
      <c r="E22" s="21">
        <f>(D22-[1]与19年同期销量比较!D21)/[1]与19年同期销量比较!D21*100</f>
        <v>-62.2276670049565</v>
      </c>
      <c r="F22" s="21">
        <v>49759.434</v>
      </c>
      <c r="G22" s="21">
        <f>(F22-[1]与19年同期销量比较!F21)/[1]与19年同期销量比较!F21*100</f>
        <v>-68.6455084798147</v>
      </c>
      <c r="H22" s="21">
        <v>174536.5736</v>
      </c>
      <c r="I22" s="21">
        <f>(H22-[1]与19年同期销量比较!H21)/[1]与19年同期销量比较!H21*100</f>
        <v>-65.9007491601068</v>
      </c>
      <c r="J22" s="21">
        <f t="shared" si="0"/>
        <v>90990.8823</v>
      </c>
      <c r="K22" s="21">
        <f>(J22-[1]与19年同期销量比较!J21)/[1]与19年同期销量比较!J21*100</f>
        <v>-67.449567212224</v>
      </c>
      <c r="L22" s="21">
        <f t="shared" si="1"/>
        <v>309536.299827</v>
      </c>
      <c r="M22" s="21">
        <f>(L22-[1]与19年同期销量比较!L21)/[1]与19年同期销量比较!L21*100</f>
        <v>-64.3905166816748</v>
      </c>
    </row>
    <row r="23" s="3" customFormat="1" ht="14.25" customHeight="1" spans="1:13">
      <c r="A23" s="12" t="s">
        <v>77</v>
      </c>
      <c r="B23" s="21">
        <v>18509.8356</v>
      </c>
      <c r="C23" s="21">
        <f>(B23-[1]与19年同期销量比较!B22)/[1]与19年同期销量比较!B22*100</f>
        <v>-67.9297216154907</v>
      </c>
      <c r="D23" s="21">
        <v>56019.440379</v>
      </c>
      <c r="E23" s="21">
        <f>(D23-[1]与19年同期销量比较!D22)/[1]与19年同期销量比较!D22*100</f>
        <v>-65.4603955517631</v>
      </c>
      <c r="F23" s="21">
        <v>39769.0475</v>
      </c>
      <c r="G23" s="21">
        <f>(F23-[1]与19年同期销量比较!F22)/[1]与19年同期销量比较!F22*100</f>
        <v>-70.4693667015671</v>
      </c>
      <c r="H23" s="21">
        <v>141484.7454</v>
      </c>
      <c r="I23" s="21">
        <f>(H23-[1]与19年同期销量比较!H22)/[1]与19年同期销量比较!H22*100</f>
        <v>-66.2617485782006</v>
      </c>
      <c r="J23" s="21">
        <f t="shared" si="0"/>
        <v>58278.8831</v>
      </c>
      <c r="K23" s="21">
        <f>(J23-[1]与19年同期销量比较!J22)/[1]与19年同期销量比较!J22*100</f>
        <v>-69.7074680324534</v>
      </c>
      <c r="L23" s="21">
        <f t="shared" si="1"/>
        <v>197504.185779</v>
      </c>
      <c r="M23" s="21">
        <f>(L23-[1]与19年同期销量比较!L22)/[1]与19年同期销量比较!L22*100</f>
        <v>-66.0382581435464</v>
      </c>
    </row>
    <row r="24" s="3" customFormat="1" ht="14.25" customHeight="1" spans="1:13">
      <c r="A24" s="12" t="s">
        <v>78</v>
      </c>
      <c r="B24" s="21">
        <v>839.2164</v>
      </c>
      <c r="C24" s="21">
        <f>(B24-[1]与19年同期销量比较!B23)/[1]与19年同期销量比较!B23*100</f>
        <v>-98.8504759564984</v>
      </c>
      <c r="D24" s="21">
        <v>62179.940423</v>
      </c>
      <c r="E24" s="21">
        <f>(D24-[1]与19年同期销量比较!D23)/[1]与19年同期销量比较!D23*100</f>
        <v>-70.4863870708371</v>
      </c>
      <c r="F24" s="21">
        <v>1620.0359</v>
      </c>
      <c r="G24" s="21">
        <f>(F24-[1]与19年同期销量比较!F23)/[1]与19年同期销量比较!F23*100</f>
        <v>-98.1435398383334</v>
      </c>
      <c r="H24" s="21">
        <v>66304.6857</v>
      </c>
      <c r="I24" s="21">
        <f>(H24-[1]与19年同期销量比较!H23)/[1]与19年同期销量比较!H23*100</f>
        <v>-74.4219319477995</v>
      </c>
      <c r="J24" s="21">
        <f t="shared" si="0"/>
        <v>2459.2523</v>
      </c>
      <c r="K24" s="21">
        <f>(J24-[1]与19年同期销量比较!J23)/[1]与19年同期销量比较!J23*100</f>
        <v>-98.4655598988506</v>
      </c>
      <c r="L24" s="21">
        <f t="shared" si="1"/>
        <v>128484.626123</v>
      </c>
      <c r="M24" s="21">
        <f>(L24-[1]与19年同期销量比较!L23)/[1]与19年同期销量比较!L23*100</f>
        <v>-72.6574351301029</v>
      </c>
    </row>
    <row r="25" s="3" customFormat="1" ht="14.25" customHeight="1" spans="1:13">
      <c r="A25" s="12" t="s">
        <v>79</v>
      </c>
      <c r="B25" s="21">
        <v>23902.0606</v>
      </c>
      <c r="C25" s="21">
        <f>(B25-[1]与19年同期销量比较!B24)/[1]与19年同期销量比较!B24*100</f>
        <v>-68.1301148620591</v>
      </c>
      <c r="D25" s="21">
        <v>71163.657047</v>
      </c>
      <c r="E25" s="21">
        <f>(D25-[1]与19年同期销量比较!D24)/[1]与19年同期销量比较!D24*100</f>
        <v>-66.3832604870997</v>
      </c>
      <c r="F25" s="21">
        <v>10138.1974</v>
      </c>
      <c r="G25" s="21">
        <f>(F25-[1]与19年同期销量比较!F24)/[1]与19年同期销量比较!F24*100</f>
        <v>-79.0343194125917</v>
      </c>
      <c r="H25" s="21">
        <v>45188.9385</v>
      </c>
      <c r="I25" s="21">
        <f>(H25-[1]与19年同期销量比较!H24)/[1]与19年同期销量比较!H24*100</f>
        <v>-68.642855854114</v>
      </c>
      <c r="J25" s="21">
        <f t="shared" si="0"/>
        <v>34040.258</v>
      </c>
      <c r="K25" s="21">
        <f>(J25-[1]与19年同期销量比较!J24)/[1]与19年同期销量比较!J24*100</f>
        <v>-72.4046494889726</v>
      </c>
      <c r="L25" s="21">
        <f t="shared" si="1"/>
        <v>116352.595547</v>
      </c>
      <c r="M25" s="21">
        <f>(L25-[1]与19年同期销量比较!L24)/[1]与19年同期销量比较!L24*100</f>
        <v>-67.2984654570791</v>
      </c>
    </row>
    <row r="26" s="3" customFormat="1" ht="14.25" customHeight="1" spans="1:13">
      <c r="A26" s="12" t="s">
        <v>80</v>
      </c>
      <c r="B26" s="21">
        <v>27199.6166</v>
      </c>
      <c r="C26" s="21">
        <f>(B26-[1]与19年同期销量比较!B25)/[1]与19年同期销量比较!B25*100</f>
        <v>-83.2606180779027</v>
      </c>
      <c r="D26" s="21">
        <v>154731.841891</v>
      </c>
      <c r="E26" s="21">
        <f>(D26-[1]与19年同期销量比较!D25)/[1]与19年同期销量比较!D25*100</f>
        <v>-68.4451754596076</v>
      </c>
      <c r="F26" s="21">
        <v>31042.4841</v>
      </c>
      <c r="G26" s="21">
        <f>(F26-[1]与19年同期销量比较!F25)/[1]与19年同期销量比较!F25*100</f>
        <v>-80.8363542067905</v>
      </c>
      <c r="H26" s="21">
        <v>153227.114</v>
      </c>
      <c r="I26" s="21">
        <f>(H26-[1]与19年同期销量比较!H25)/[1]与19年同期销量比较!H25*100</f>
        <v>-68.5304415785305</v>
      </c>
      <c r="J26" s="21">
        <f t="shared" si="0"/>
        <v>58242.1007</v>
      </c>
      <c r="K26" s="21">
        <f>(J26-[1]与19年同期销量比较!J25)/[1]与19年同期销量比较!J25*100</f>
        <v>-82.050363157614</v>
      </c>
      <c r="L26" s="21">
        <f t="shared" si="1"/>
        <v>307958.955891</v>
      </c>
      <c r="M26" s="21">
        <f>(L26-[1]与19年同期销量比较!L25)/[1]与19年同期销量比较!L25*100</f>
        <v>-68.4876578859052</v>
      </c>
    </row>
    <row r="27" s="3" customFormat="1" ht="14.25" customHeight="1" spans="1:13">
      <c r="A27" s="12" t="s">
        <v>81</v>
      </c>
      <c r="B27" s="21">
        <v>13636.322</v>
      </c>
      <c r="C27" s="21">
        <f>(B27-[1]与19年同期销量比较!B26)/[1]与19年同期销量比较!B26*100</f>
        <v>-63.5984893690192</v>
      </c>
      <c r="D27" s="21">
        <v>52694.968769</v>
      </c>
      <c r="E27" s="21">
        <f>(D27-[1]与19年同期销量比较!D26)/[1]与19年同期销量比较!D26*100</f>
        <v>-50.9723491008968</v>
      </c>
      <c r="F27" s="21">
        <v>5022.3335</v>
      </c>
      <c r="G27" s="21">
        <f>(F27-[1]与19年同期销量比较!F26)/[1]与19年同期销量比较!F26*100</f>
        <v>-75.6148716701792</v>
      </c>
      <c r="H27" s="21">
        <v>19089.1771</v>
      </c>
      <c r="I27" s="21">
        <f>(H27-[1]与19年同期销量比较!H26)/[1]与19年同期销量比较!H26*100</f>
        <v>-73.8438276836009</v>
      </c>
      <c r="J27" s="21">
        <f t="shared" si="0"/>
        <v>18658.6555</v>
      </c>
      <c r="K27" s="21">
        <f>(J27-[1]与19年同期销量比较!J26)/[1]与19年同期销量比较!J26*100</f>
        <v>-67.8613533718851</v>
      </c>
      <c r="L27" s="21">
        <f t="shared" si="1"/>
        <v>71784.145869</v>
      </c>
      <c r="M27" s="21">
        <f>(L27-[1]与19年同期销量比较!L26)/[1]与19年同期销量比较!L26*100</f>
        <v>-60.2219364644514</v>
      </c>
    </row>
    <row r="28" s="3" customFormat="1" ht="14.25" customHeight="1" spans="1:13">
      <c r="A28" s="12" t="s">
        <v>82</v>
      </c>
      <c r="B28" s="21">
        <v>1512.2268</v>
      </c>
      <c r="C28" s="21">
        <f>(B28-[1]与19年同期销量比较!B27)/[1]与19年同期销量比较!B27*100</f>
        <v>-81.1221429958024</v>
      </c>
      <c r="D28" s="21">
        <v>7073.364428</v>
      </c>
      <c r="E28" s="21">
        <f>(D28-[1]与19年同期销量比较!D27)/[1]与19年同期销量比较!D27*100</f>
        <v>-73.6262550354308</v>
      </c>
      <c r="F28" s="21">
        <v>2142.9921</v>
      </c>
      <c r="G28" s="21">
        <f>(F28-[1]与19年同期销量比较!F27)/[1]与19年同期销量比较!F27*100</f>
        <v>-65.7496690371765</v>
      </c>
      <c r="H28" s="21">
        <v>6396.95937</v>
      </c>
      <c r="I28" s="21">
        <f>(H28-[1]与19年同期销量比较!H27)/[1]与19年同期销量比较!H27*100</f>
        <v>-69.690932136698</v>
      </c>
      <c r="J28" s="21">
        <f t="shared" si="0"/>
        <v>3655.2189</v>
      </c>
      <c r="K28" s="21">
        <f>(J28-[1]与19年同期销量比较!J27)/[1]与19年同期销量比较!J27*100</f>
        <v>-74.3806880840008</v>
      </c>
      <c r="L28" s="21">
        <f t="shared" si="1"/>
        <v>13470.323798</v>
      </c>
      <c r="M28" s="21">
        <f>(L28-[1]与19年同期销量比较!L27)/[1]与19年同期销量比较!L27*100</f>
        <v>-71.893189800602</v>
      </c>
    </row>
    <row r="29" s="3" customFormat="1" ht="14.25" customHeight="1" spans="1:13">
      <c r="A29" s="12" t="s">
        <v>83</v>
      </c>
      <c r="B29" s="21">
        <v>14387.39</v>
      </c>
      <c r="C29" s="21">
        <f>(B29-[1]与19年同期销量比较!B28)/[1]与19年同期销量比较!B28*100</f>
        <v>-61.4481602402354</v>
      </c>
      <c r="D29" s="21">
        <v>46746.37278</v>
      </c>
      <c r="E29" s="21">
        <f>(D29-[1]与19年同期销量比较!D28)/[1]与19年同期销量比较!D28*100</f>
        <v>-59.7317368983776</v>
      </c>
      <c r="F29" s="21">
        <v>8761.5983</v>
      </c>
      <c r="G29" s="21">
        <f>(F29-[1]与19年同期销量比较!F28)/[1]与19年同期销量比较!F28*100</f>
        <v>-76.1378918226411</v>
      </c>
      <c r="H29" s="21">
        <v>38285.3022</v>
      </c>
      <c r="I29" s="21">
        <f>(H29-[1]与19年同期销量比较!H28)/[1]与19年同期销量比较!H28*100</f>
        <v>-70.8837229714359</v>
      </c>
      <c r="J29" s="21">
        <f t="shared" si="0"/>
        <v>23148.9883</v>
      </c>
      <c r="K29" s="21">
        <f>(J29-[1]与19年同期销量比较!J28)/[1]与19年同期销量比较!J28*100</f>
        <v>-68.7333072283191</v>
      </c>
      <c r="L29" s="21">
        <f t="shared" si="1"/>
        <v>85031.67498</v>
      </c>
      <c r="M29" s="21">
        <f>(L29-[1]与19年同期销量比较!L28)/[1]与19年同期销量比较!L28*100</f>
        <v>-65.6546535659052</v>
      </c>
    </row>
    <row r="30" s="3" customFormat="1" ht="14.25" customHeight="1" spans="1:13">
      <c r="A30" s="12" t="s">
        <v>84</v>
      </c>
      <c r="B30" s="21">
        <v>43556.4422</v>
      </c>
      <c r="C30" s="21">
        <f>(B30-[1]与19年同期销量比较!B29)/[1]与19年同期销量比较!B29*100</f>
        <v>-48.1111302496505</v>
      </c>
      <c r="D30" s="21">
        <v>119556.035778</v>
      </c>
      <c r="E30" s="21">
        <f>(D30-[1]与19年同期销量比较!D29)/[1]与19年同期销量比较!D29*100</f>
        <v>-54.702666843194</v>
      </c>
      <c r="F30" s="21">
        <v>24299.3266</v>
      </c>
      <c r="G30" s="21">
        <f>(F30-[1]与19年同期销量比较!F29)/[1]与19年同期销量比较!F29*100</f>
        <v>-67.1670351010255</v>
      </c>
      <c r="H30" s="21">
        <v>82760.3227</v>
      </c>
      <c r="I30" s="21">
        <f>(H30-[1]与19年同期销量比较!H29)/[1]与19年同期销量比较!H29*100</f>
        <v>-63.2140517148295</v>
      </c>
      <c r="J30" s="21">
        <f t="shared" si="0"/>
        <v>67855.7688</v>
      </c>
      <c r="K30" s="21">
        <f>(J30-[1]与19年同期销量比较!J29)/[1]与19年同期销量比较!J29*100</f>
        <v>-57.0399101451296</v>
      </c>
      <c r="L30" s="21">
        <f t="shared" si="1"/>
        <v>202316.358478</v>
      </c>
      <c r="M30" s="21">
        <f>(L30-[1]与19年同期销量比较!L29)/[1]与19年同期销量比较!L29*100</f>
        <v>-58.6192537472943</v>
      </c>
    </row>
    <row r="31" s="3" customFormat="1" ht="14.25" customHeight="1" spans="1:13">
      <c r="A31" s="12" t="s">
        <v>85</v>
      </c>
      <c r="B31" s="21">
        <v>6641.3168</v>
      </c>
      <c r="C31" s="21">
        <f>(B31-[1]与19年同期销量比较!B30)/[1]与19年同期销量比较!B30*100</f>
        <v>-69.4400203189534</v>
      </c>
      <c r="D31" s="21">
        <v>21499.785942</v>
      </c>
      <c r="E31" s="21">
        <f>(D31-[1]与19年同期销量比较!D30)/[1]与19年同期销量比较!D30*100</f>
        <v>-64.7573631672438</v>
      </c>
      <c r="F31" s="21">
        <v>11417.5914</v>
      </c>
      <c r="G31" s="21">
        <f>(F31-[1]与19年同期销量比较!F30)/[1]与19年同期销量比较!F30*100</f>
        <v>-68.6995198299421</v>
      </c>
      <c r="H31" s="21">
        <v>41531.6699</v>
      </c>
      <c r="I31" s="21">
        <f>(H31-[1]与19年同期销量比较!H30)/[1]与19年同期销量比较!H30*100</f>
        <v>-63.2612037960144</v>
      </c>
      <c r="J31" s="21">
        <f t="shared" si="0"/>
        <v>18058.9082</v>
      </c>
      <c r="K31" s="21">
        <f>(J31-[1]与19年同期销量比较!J30)/[1]与19年同期销量比较!J30*100</f>
        <v>-68.9759803131037</v>
      </c>
      <c r="L31" s="21">
        <f t="shared" si="1"/>
        <v>63031.455842</v>
      </c>
      <c r="M31" s="21">
        <f>(L31-[1]与19年同期销量比较!L30)/[1]与19年同期销量比较!L30*100</f>
        <v>-63.7856095401499</v>
      </c>
    </row>
    <row r="32" s="3" customFormat="1" ht="14.25" customHeight="1" spans="1:13">
      <c r="A32" s="12" t="s">
        <v>86</v>
      </c>
      <c r="B32" s="21">
        <v>29914.5974</v>
      </c>
      <c r="C32" s="21">
        <f>(B32-[1]与19年同期销量比较!B31)/[1]与19年同期销量比较!B31*100</f>
        <v>-54.7908170937207</v>
      </c>
      <c r="D32" s="21">
        <v>81669.025846</v>
      </c>
      <c r="E32" s="21">
        <f>(D32-[1]与19年同期销量比较!D31)/[1]与19年同期销量比较!D31*100</f>
        <v>-56.0061174407288</v>
      </c>
      <c r="F32" s="21">
        <v>31785.0772</v>
      </c>
      <c r="G32" s="21">
        <f>(F32-[1]与19年同期销量比较!F31)/[1]与19年同期销量比较!F31*100</f>
        <v>-55.0737849981308</v>
      </c>
      <c r="H32" s="21">
        <v>87133.1729</v>
      </c>
      <c r="I32" s="21">
        <f>(H32-[1]与19年同期销量比较!H31)/[1]与19年同期销量比较!H31*100</f>
        <v>-60.1346889226385</v>
      </c>
      <c r="J32" s="21">
        <f t="shared" si="0"/>
        <v>61699.6746</v>
      </c>
      <c r="K32" s="21">
        <f>(J32-[1]与19年同期销量比较!J31)/[1]与19年同期销量比较!J31*100</f>
        <v>-54.9370339754501</v>
      </c>
      <c r="L32" s="21">
        <f t="shared" si="1"/>
        <v>168802.198746</v>
      </c>
      <c r="M32" s="21">
        <f>(L32-[1]与19年同期销量比较!L31)/[1]与19年同期销量比较!L31*100</f>
        <v>-58.2385856311011</v>
      </c>
    </row>
    <row r="33" s="3" customFormat="1" ht="14.25" customHeight="1" spans="1:13">
      <c r="A33" s="12" t="s">
        <v>87</v>
      </c>
      <c r="B33" s="21">
        <v>1786.8842</v>
      </c>
      <c r="C33" s="21">
        <f>(B33-[1]与19年同期销量比较!B32)/[1]与19年同期销量比较!B32*100</f>
        <v>-83.0452300028964</v>
      </c>
      <c r="D33" s="21">
        <v>15226.817</v>
      </c>
      <c r="E33" s="21">
        <f>(D33-[1]与19年同期销量比较!D32)/[1]与19年同期销量比较!D32*100</f>
        <v>-60.7285433561189</v>
      </c>
      <c r="F33" s="21">
        <v>1230.68</v>
      </c>
      <c r="G33" s="21">
        <f>(F33-[1]与19年同期销量比较!F32)/[1]与19年同期销量比较!F32*100</f>
        <v>-76.1653825130934</v>
      </c>
      <c r="H33" s="21">
        <v>7831.0923</v>
      </c>
      <c r="I33" s="21">
        <f>(H33-[1]与19年同期销量比较!H32)/[1]与19年同期销量比较!H32*100</f>
        <v>-46.2414427953945</v>
      </c>
      <c r="J33" s="21">
        <f t="shared" si="0"/>
        <v>3017.5642</v>
      </c>
      <c r="K33" s="21">
        <f>(J33-[1]与19年同期销量比较!J32)/[1]与19年同期销量比较!J32*100</f>
        <v>-80.7829522895149</v>
      </c>
      <c r="L33" s="21">
        <f t="shared" si="1"/>
        <v>23057.9093</v>
      </c>
      <c r="M33" s="21">
        <f>(L33-[1]与19年同期销量比较!L32)/[1]与19年同期销量比较!L32*100</f>
        <v>-56.7721454027196</v>
      </c>
    </row>
    <row r="34" s="3" customFormat="1" ht="14.25" customHeight="1" spans="1:13">
      <c r="A34" s="12" t="s">
        <v>88</v>
      </c>
      <c r="B34" s="21">
        <v>29912.8542</v>
      </c>
      <c r="C34" s="21">
        <f>(B34-[1]与19年同期销量比较!B33)/[1]与19年同期销量比较!B33*100</f>
        <v>-60.6667184616701</v>
      </c>
      <c r="D34" s="21">
        <v>97881.635505</v>
      </c>
      <c r="E34" s="21">
        <f>(D34-[1]与19年同期销量比较!D33)/[1]与19年同期销量比较!D33*100</f>
        <v>-57.5281711833715</v>
      </c>
      <c r="F34" s="21">
        <v>14503.6881</v>
      </c>
      <c r="G34" s="21">
        <f>(F34-[1]与19年同期销量比较!F33)/[1]与19年同期销量比较!F33*100</f>
        <v>-65.0841395481948</v>
      </c>
      <c r="H34" s="21">
        <v>49984.4374</v>
      </c>
      <c r="I34" s="21">
        <f>(H34-[1]与19年同期销量比较!H33)/[1]与19年同期销量比较!H33*100</f>
        <v>-63.0771334573244</v>
      </c>
      <c r="J34" s="21">
        <f t="shared" si="0"/>
        <v>44416.5423</v>
      </c>
      <c r="K34" s="21">
        <f>(J34-[1]与19年同期销量比较!J33)/[1]与19年同期销量比较!J33*100</f>
        <v>-62.2272010344848</v>
      </c>
      <c r="L34" s="21">
        <f t="shared" si="1"/>
        <v>147866.072905</v>
      </c>
      <c r="M34" s="21">
        <f>(L34-[1]与19年同期销量比较!L33)/[1]与19年同期销量比较!L33*100</f>
        <v>-59.5815194419071</v>
      </c>
    </row>
    <row r="35" s="3" customFormat="1" ht="14.25" customHeight="1" spans="1:13">
      <c r="A35" s="12" t="s">
        <v>89</v>
      </c>
      <c r="B35" s="21">
        <v>8162.1098</v>
      </c>
      <c r="C35" s="21">
        <f>(B35-[1]与19年同期销量比较!B34)/[1]与19年同期销量比较!B34*100</f>
        <v>-71.7639928033603</v>
      </c>
      <c r="D35" s="21">
        <v>29341.830453</v>
      </c>
      <c r="E35" s="21">
        <f>(D35-[1]与19年同期销量比较!D34)/[1]与19年同期销量比较!D34*100</f>
        <v>-67.5288217389912</v>
      </c>
      <c r="F35" s="21">
        <v>13792.4932</v>
      </c>
      <c r="G35" s="21">
        <f>(F35-[1]与19年同期销量比较!F34)/[1]与19年同期销量比较!F34*100</f>
        <v>-43.8181658491169</v>
      </c>
      <c r="H35" s="21">
        <v>36650.699</v>
      </c>
      <c r="I35" s="21">
        <f>(H35-[1]与19年同期销量比较!H34)/[1]与19年同期销量比较!H34*100</f>
        <v>-52.5775437183395</v>
      </c>
      <c r="J35" s="21">
        <f t="shared" si="0"/>
        <v>21954.603</v>
      </c>
      <c r="K35" s="21">
        <f>(J35-[1]与19年同期销量比较!J34)/[1]与19年同期销量比较!J34*100</f>
        <v>-58.9299504059762</v>
      </c>
      <c r="L35" s="21">
        <f t="shared" si="1"/>
        <v>65992.529453</v>
      </c>
      <c r="M35" s="21">
        <f>(L35-[1]与19年同期销量比较!L34)/[1]与19年同期销量比较!L34*100</f>
        <v>-60.6363090771316</v>
      </c>
    </row>
    <row r="36" s="3" customFormat="1" ht="14.25" customHeight="1" spans="1:13">
      <c r="A36" s="12" t="s">
        <v>90</v>
      </c>
      <c r="B36" s="21">
        <v>6493.3186</v>
      </c>
      <c r="C36" s="21">
        <f>(B36-[1]与19年同期销量比较!B35)/[1]与19年同期销量比较!B35*100</f>
        <v>-39.2034237483591</v>
      </c>
      <c r="D36" s="21">
        <v>15493.122651</v>
      </c>
      <c r="E36" s="21">
        <f>(D36-[1]与19年同期销量比较!D35)/[1]与19年同期销量比较!D35*100</f>
        <v>-50.8414027942203</v>
      </c>
      <c r="F36" s="21">
        <v>2616.1886</v>
      </c>
      <c r="G36" s="21">
        <f>(F36-[1]与19年同期销量比较!F35)/[1]与19年同期销量比较!F35*100</f>
        <v>-51.59485848641</v>
      </c>
      <c r="H36" s="21">
        <v>7467.7925</v>
      </c>
      <c r="I36" s="21">
        <f>(H36-[1]与19年同期销量比较!H35)/[1]与19年同期销量比较!H35*100</f>
        <v>-57.1599973079118</v>
      </c>
      <c r="J36" s="21">
        <f t="shared" si="0"/>
        <v>9109.5072</v>
      </c>
      <c r="K36" s="21">
        <f>(J36-[1]与19年同期销量比较!J35)/[1]与19年同期销量比较!J35*100</f>
        <v>-43.3670652863657</v>
      </c>
      <c r="L36" s="21">
        <f t="shared" si="1"/>
        <v>22960.915151</v>
      </c>
      <c r="M36" s="21">
        <f>(L36-[1]与19年同期销量比较!L35)/[1]与19年同期销量比较!L35*100</f>
        <v>-53.0916201909514</v>
      </c>
    </row>
    <row r="37" s="3" customFormat="1" ht="14.25" customHeight="1" spans="1:13">
      <c r="A37" s="12" t="s">
        <v>91</v>
      </c>
      <c r="B37" s="21">
        <v>2846.5304</v>
      </c>
      <c r="C37" s="21">
        <f>(B37-[1]与19年同期销量比较!B36)/[1]与19年同期销量比较!B36*100</f>
        <v>-76.3745565978031</v>
      </c>
      <c r="D37" s="21">
        <v>11470.32444</v>
      </c>
      <c r="E37" s="21">
        <f>(D37-[1]与19年同期销量比较!D36)/[1]与19年同期销量比较!D36*100</f>
        <v>-69.2440492783646</v>
      </c>
      <c r="F37" s="21">
        <v>3149.151</v>
      </c>
      <c r="G37" s="21">
        <f>(F37-[1]与19年同期销量比较!F36)/[1]与19年同期销量比较!F36*100</f>
        <v>-71.5722932065868</v>
      </c>
      <c r="H37" s="21">
        <v>12765.3084</v>
      </c>
      <c r="I37" s="21">
        <f>(H37-[1]与19年同期销量比较!H36)/[1]与19年同期销量比较!H36*100</f>
        <v>-63.9829950348464</v>
      </c>
      <c r="J37" s="21">
        <f t="shared" si="0"/>
        <v>5995.6814</v>
      </c>
      <c r="K37" s="21">
        <f>(J37-[1]与19年同期销量比较!J36)/[1]与19年同期销量比较!J36*100</f>
        <v>-74.0742227354592</v>
      </c>
      <c r="L37" s="21">
        <f t="shared" si="1"/>
        <v>24235.63284</v>
      </c>
      <c r="M37" s="21">
        <f>(L37-[1]与19年同期销量比较!L36)/[1]与19年同期销量比较!L36*100</f>
        <v>-66.6805068020344</v>
      </c>
    </row>
    <row r="38" s="3" customFormat="1" ht="14.25" customHeight="1" spans="1:13">
      <c r="A38" s="12" t="s">
        <v>92</v>
      </c>
      <c r="B38" s="21">
        <v>20621.678</v>
      </c>
      <c r="C38" s="21">
        <f>(B38-[1]与19年同期销量比较!B37)/[1]与19年同期销量比较!B37*100</f>
        <v>-42.722851928561</v>
      </c>
      <c r="D38" s="21">
        <v>64687.1324</v>
      </c>
      <c r="E38" s="21">
        <f>(D38-[1]与19年同期销量比较!D37)/[1]与19年同期销量比较!D37*100</f>
        <v>-46.1905255107853</v>
      </c>
      <c r="F38" s="21">
        <v>7355.7893</v>
      </c>
      <c r="G38" s="21">
        <f>(F38-[1]与19年同期销量比较!F37)/[1]与19年同期销量比较!F37*100</f>
        <v>-68.9368755836485</v>
      </c>
      <c r="H38" s="21">
        <v>26789.5045</v>
      </c>
      <c r="I38" s="21">
        <f>(H38-[1]与19年同期销量比较!H37)/[1]与19年同期销量比较!H37*100</f>
        <v>-63.9833636953771</v>
      </c>
      <c r="J38" s="21">
        <f t="shared" si="0"/>
        <v>27977.4673</v>
      </c>
      <c r="K38" s="21">
        <f>(J38-[1]与19年同期销量比较!J37)/[1]与19年同期销量比较!J37*100</f>
        <v>-53.1235825427731</v>
      </c>
      <c r="L38" s="21">
        <f t="shared" si="1"/>
        <v>91476.6369</v>
      </c>
      <c r="M38" s="21">
        <f>(L38-[1]与19年同期销量比较!L37)/[1]与19年同期销量比较!L37*100</f>
        <v>-52.9915248681581</v>
      </c>
    </row>
    <row r="39" s="3" customFormat="1" ht="14.25" customHeight="1" spans="1:13">
      <c r="A39" s="12" t="s">
        <v>93</v>
      </c>
      <c r="B39" s="21">
        <f t="shared" ref="B39:F39" si="2">SUM(B8:B38)</f>
        <v>517658.8819</v>
      </c>
      <c r="C39" s="21">
        <f>(B39-[1]与19年同期销量比较!B38)/[1]与19年同期销量比较!B38*100</f>
        <v>-68.714655728606</v>
      </c>
      <c r="D39" s="21">
        <f t="shared" si="2"/>
        <v>1806691.345444</v>
      </c>
      <c r="E39" s="21">
        <f>(D39-[1]与19年同期销量比较!D38)/[1]与19年同期销量比较!D38*100</f>
        <v>-63.174030510476</v>
      </c>
      <c r="F39" s="21">
        <f t="shared" si="2"/>
        <v>533254.5052</v>
      </c>
      <c r="G39" s="21">
        <f>(F39-[1]与19年同期销量比较!F38)/[1]与19年同期销量比较!F38*100</f>
        <v>-71.0253019583447</v>
      </c>
      <c r="H39" s="21">
        <f>SUM(H8:H38)</f>
        <v>1965357.07317</v>
      </c>
      <c r="I39" s="21">
        <f>(H39-[1]与19年同期销量比较!H38)/[1]与19年同期销量比较!H38*100</f>
        <v>-65.6746237120136</v>
      </c>
      <c r="J39" s="21">
        <f t="shared" si="0"/>
        <v>1050913.3871</v>
      </c>
      <c r="K39" s="21">
        <f>(J39-[1]与19年同期销量比较!J38)/[1]与19年同期销量比较!J38*100</f>
        <v>-69.9313893529102</v>
      </c>
      <c r="L39" s="21">
        <f t="shared" si="1"/>
        <v>3772048.418614</v>
      </c>
      <c r="M39" s="21">
        <f>(L39-[1]与19年同期销量比较!L38)/[1]与19年同期销量比较!L38*100</f>
        <v>-64.5207178306188</v>
      </c>
    </row>
    <row r="40" s="1" customFormat="1" customHeight="1" spans="1:13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</row>
    <row r="41" s="1" customFormat="1" customHeight="1" spans="2:13">
      <c r="B41" s="23"/>
      <c r="C41" s="5"/>
      <c r="D41" s="23"/>
      <c r="E41" s="23"/>
      <c r="F41" s="23"/>
      <c r="G41" s="23"/>
      <c r="H41" s="23"/>
      <c r="I41" s="23"/>
      <c r="J41" s="23"/>
      <c r="K41" s="23"/>
      <c r="L41" s="23"/>
      <c r="M41" s="23"/>
    </row>
  </sheetData>
  <mergeCells count="19">
    <mergeCell ref="A2:M2"/>
    <mergeCell ref="L3:M3"/>
    <mergeCell ref="B4:E4"/>
    <mergeCell ref="F4:I4"/>
    <mergeCell ref="J4:M4"/>
    <mergeCell ref="B5:C5"/>
    <mergeCell ref="D5:E5"/>
    <mergeCell ref="F5:G5"/>
    <mergeCell ref="H5:I5"/>
    <mergeCell ref="J5:K5"/>
    <mergeCell ref="L5:M5"/>
    <mergeCell ref="A40:M40"/>
    <mergeCell ref="A4:A7"/>
    <mergeCell ref="B6:B7"/>
    <mergeCell ref="D6:D7"/>
    <mergeCell ref="F6:F7"/>
    <mergeCell ref="H6:H7"/>
    <mergeCell ref="J6:J7"/>
    <mergeCell ref="L6:L7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彩票销售情况表</vt:lpstr>
      <vt:lpstr>各类型彩票销售情况表</vt:lpstr>
      <vt:lpstr>各地区彩票销售情况表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刘艺</cp:lastModifiedBy>
  <dcterms:created xsi:type="dcterms:W3CDTF">2006-09-13T11:21:00Z</dcterms:created>
  <dcterms:modified xsi:type="dcterms:W3CDTF">2020-04-28T08:31:46Z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