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1"/>
  </bookViews>
  <sheets>
    <sheet name="彩票销售情况表" sheetId="1" r:id="rId1"/>
    <sheet name="各类型彩票销售情况表" sheetId="2" r:id="rId2"/>
    <sheet name="各地区彩票销售情况表" sheetId="3" r:id="rId3"/>
  </sheets>
  <externalReferences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<sst xmlns="http://schemas.openxmlformats.org/spreadsheetml/2006/main" count="126" uniqueCount="95">
  <si>
    <t>附件1：</t>
  </si>
  <si>
    <r>
      <rPr>
        <sz val="16"/>
        <rFont val="Times New Roman"/>
        <charset val="0"/>
      </rPr>
      <t>2019</t>
    </r>
    <r>
      <rPr>
        <sz val="16"/>
        <rFont val="黑体"/>
        <charset val="0"/>
      </rPr>
      <t>年</t>
    </r>
    <r>
      <rPr>
        <sz val="16"/>
        <rFont val="Times New Roman"/>
        <charset val="0"/>
      </rPr>
      <t>11</t>
    </r>
    <r>
      <rPr>
        <sz val="16"/>
        <rFont val="黑体"/>
        <charset val="0"/>
      </rPr>
      <t>月全国彩票销售情况表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</si>
  <si>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</si>
  <si>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</si>
  <si>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</si>
  <si>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</si>
  <si>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</si>
  <si>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</si>
  <si>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</si>
  <si>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</si>
  <si>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</si>
  <si>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</si>
  <si>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</si>
  <si>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</si>
  <si>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0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</si>
  <si>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</si>
  <si>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</si>
  <si>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</si>
  <si>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</si>
  <si>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</si>
  <si>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</si>
  <si>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</si>
  <si>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</si>
  <si>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</si>
  <si>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</si>
  <si>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</si>
  <si>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</si>
  <si>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</si>
  <si>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</si>
  <si>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t xml:space="preserve">  2019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  <charset val="0"/>
      </rPr>
      <t>11</t>
    </r>
    <r>
      <rPr>
        <sz val="16"/>
        <rFont val="黑体"/>
        <family val="3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</si>
  <si>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</si>
  <si>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</si>
  <si>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</si>
  <si>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</si>
  <si>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</si>
  <si>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</si>
  <si>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</si>
  <si>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</si>
  <si>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family val="1"/>
        <charset val="0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</si>
  <si>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</si>
  <si>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</si>
  <si>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</si>
  <si>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</si>
  <si>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family val="1"/>
        <charset val="0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</si>
  <si>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family val="1"/>
        <charset val="0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</si>
  <si>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family val="1"/>
        <charset val="0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</si>
  <si>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family val="1"/>
        <charset val="0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</si>
  <si>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family val="1"/>
        <charset val="0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</si>
  <si>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family val="1"/>
        <charset val="0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</si>
  <si>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family val="1"/>
        <charset val="0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</si>
  <si>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family val="1"/>
        <charset val="0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</si>
  <si>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family val="1"/>
        <charset val="0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</si>
  <si>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family val="1"/>
        <charset val="0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</si>
  <si>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family val="1"/>
        <charset val="0"/>
      </rP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</si>
  <si>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family val="1"/>
        <charset val="0"/>
      </rPr>
      <t>3</t>
    </r>
  </si>
  <si>
    <t xml:space="preserve">      2019年11月全国各地区彩票销售情况表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</si>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</sst>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 "/>
    <numFmt numFmtId="178" formatCode="0.0000_);[Red]\(0.0000\)"/>
    <numFmt numFmtId="179" formatCode="0.0%"/>
    <numFmt numFmtId="180" formatCode="0.000000000_);[Red]\(0.000000000\)"/>
  </numFmts>
  <fonts count="38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4"/>
      <name val="Times New Roman"/>
      <family val="1"/>
      <charset val="0"/>
    </font>
    <font>
      <sz val="14"/>
      <name val="黑体"/>
      <family val="3"/>
      <charset val="134"/>
    </font>
    <font>
      <sz val="11"/>
      <name val="Times New Roman"/>
      <family val="1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sz val="11"/>
      <name val="仿宋_GB2312"/>
      <family val="3"/>
      <charset val="134"/>
    </font>
    <font>
      <sz val="11"/>
      <color theme="1"/>
      <name val="宋体"/>
      <charset val="134"/>
      <scheme val="minor"/>
    </font>
    <font>
      <sz val="16"/>
      <name val="Times New Roman"/>
      <family val="1"/>
      <charset val="0"/>
    </font>
    <font>
      <sz val="10"/>
      <name val="黑体"/>
      <family val="3"/>
      <charset val="134"/>
    </font>
    <font>
      <b/>
      <sz val="10"/>
      <name val="Times New Roman"/>
      <family val="1"/>
      <charset val="0"/>
    </font>
    <font>
      <sz val="14"/>
      <name val="黑体"/>
      <charset val="134"/>
    </font>
    <font>
      <sz val="16"/>
      <name val="Times New Roman"/>
      <charset val="0"/>
    </font>
    <font>
      <sz val="10"/>
      <name val="Times New Roman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6"/>
      <name val="黑体"/>
      <family val="3"/>
      <charset val="134"/>
    </font>
    <font>
      <b/>
      <sz val="10"/>
      <name val="宋体"/>
      <charset val="134"/>
    </font>
    <font>
      <sz val="16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176" fontId="2" fillId="0" borderId="0" xfId="0" applyNumberFormat="1" applyFont="1" applyFill="1" applyBorder="1" applyAlignment="1"/>
    <xf numFmtId="10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10" fontId="7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76" fontId="8" fillId="0" borderId="0" xfId="0" applyNumberFormat="1" applyFont="1" applyFill="1" applyBorder="1" applyAlignment="1"/>
    <xf numFmtId="10" fontId="8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0" fontId="10" fillId="0" borderId="8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376;&#25253;\2019\7\&#31119;&#24425;\2019.06&#20013;&#31119;&#24425;&#20013;&#24515;&#38144;&#37327;&#26376;&#25253;&#65288;&#25253;&#36130;&#2591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376;&#25253;\2019\7\&#20307;&#24425;\2019&#24180;6&#26376;_&#21508;&#31867;&#22411;&#24425;&#31080;&#38144;&#37327;&#21644;&#36164;&#37329;&#2771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月"/>
      <sheetName val="1-6月累计"/>
      <sheetName val="各类型彩票销量和资金汇总表 "/>
      <sheetName val="全国各地区彩票销量和资金汇总表 "/>
    </sheetNames>
    <sheetDataSet>
      <sheetData sheetId="0" refreshError="1">
        <row r="37">
          <cell r="N37">
            <v>1069821.5984</v>
          </cell>
          <cell r="O37">
            <v>110075.0249</v>
          </cell>
          <cell r="P37">
            <v>410608.669105</v>
          </cell>
          <cell r="Q37">
            <v>1283.0432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56-201901"/>
    </sheetNames>
    <sheetDataSet>
      <sheetData sheetId="0" refreshError="1">
        <row r="11">
          <cell r="C11">
            <v>803472.0962</v>
          </cell>
        </row>
        <row r="12">
          <cell r="C12">
            <v>962278.0686</v>
          </cell>
        </row>
        <row r="13">
          <cell r="C13">
            <v>119159.8161</v>
          </cell>
        </row>
        <row r="14">
          <cell r="C14">
            <v>23.60157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型彩票销售情况"/>
      <sheetName val="2018年11月"/>
      <sheetName val="2019年10月"/>
      <sheetName val="与上年同期比较"/>
      <sheetName val="本月销量饼形图"/>
    </sheetNames>
    <sheetDataSet>
      <sheetData sheetId="0"/>
      <sheetData sheetId="1"/>
      <sheetData sheetId="2">
        <row r="6">
          <cell r="B6">
            <v>126.7965300243</v>
          </cell>
        </row>
        <row r="7">
          <cell r="B7">
            <v>88.51392274</v>
          </cell>
        </row>
        <row r="8">
          <cell r="B8">
            <v>11.51653205</v>
          </cell>
        </row>
        <row r="9">
          <cell r="B9">
            <v>26.6485287543</v>
          </cell>
        </row>
        <row r="10">
          <cell r="B10">
            <v>0.11754648</v>
          </cell>
        </row>
        <row r="11">
          <cell r="B11">
            <v>148.716279034</v>
          </cell>
        </row>
        <row r="12">
          <cell r="B12">
            <v>64.37671705</v>
          </cell>
        </row>
        <row r="13">
          <cell r="B13">
            <v>73.93380922</v>
          </cell>
        </row>
        <row r="14">
          <cell r="B14">
            <v>10.40341484</v>
          </cell>
        </row>
        <row r="15">
          <cell r="B15">
            <v>0.002337924</v>
          </cell>
        </row>
        <row r="16">
          <cell r="B16">
            <v>275.5128090583</v>
          </cell>
        </row>
        <row r="17">
          <cell r="B17">
            <v>152.89063979</v>
          </cell>
        </row>
        <row r="18">
          <cell r="B18">
            <v>73.93380922</v>
          </cell>
        </row>
        <row r="19">
          <cell r="B19">
            <v>21.91994689</v>
          </cell>
        </row>
        <row r="20">
          <cell r="B20">
            <v>26.6508666783</v>
          </cell>
        </row>
        <row r="21">
          <cell r="B21">
            <v>0.11754648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Sheet1"/>
    </sheetNames>
    <sheetDataSet>
      <sheetData sheetId="0"/>
      <sheetData sheetId="1">
        <row r="8">
          <cell r="B8">
            <v>41365.1504</v>
          </cell>
        </row>
        <row r="8">
          <cell r="D8">
            <v>431953.0254</v>
          </cell>
        </row>
        <row r="8">
          <cell r="F8">
            <v>76158.148</v>
          </cell>
        </row>
        <row r="8">
          <cell r="H8">
            <v>710779.7462</v>
          </cell>
        </row>
        <row r="8">
          <cell r="J8">
            <v>117523.2984</v>
          </cell>
        </row>
        <row r="8">
          <cell r="L8">
            <v>1142732.7716</v>
          </cell>
        </row>
        <row r="9">
          <cell r="B9">
            <v>31984.715535</v>
          </cell>
        </row>
        <row r="9">
          <cell r="D9">
            <v>352027.55454</v>
          </cell>
        </row>
        <row r="9">
          <cell r="F9">
            <v>33199.6785</v>
          </cell>
        </row>
        <row r="9">
          <cell r="H9">
            <v>459137.584</v>
          </cell>
        </row>
        <row r="9">
          <cell r="J9">
            <v>65184.394035</v>
          </cell>
        </row>
        <row r="9">
          <cell r="L9">
            <v>811165.13854</v>
          </cell>
        </row>
        <row r="10">
          <cell r="B10">
            <v>50243.634252</v>
          </cell>
        </row>
        <row r="10">
          <cell r="D10">
            <v>538377.592541</v>
          </cell>
        </row>
        <row r="10">
          <cell r="F10">
            <v>97436.4224</v>
          </cell>
        </row>
        <row r="10">
          <cell r="H10">
            <v>1239943.0173</v>
          </cell>
        </row>
        <row r="10">
          <cell r="J10">
            <v>147680.056652</v>
          </cell>
        </row>
        <row r="10">
          <cell r="L10">
            <v>1778320.609841</v>
          </cell>
        </row>
        <row r="11">
          <cell r="B11">
            <v>34359.707203</v>
          </cell>
        </row>
        <row r="11">
          <cell r="D11">
            <v>371344.729822</v>
          </cell>
        </row>
        <row r="11">
          <cell r="F11">
            <v>32600.8139</v>
          </cell>
        </row>
        <row r="11">
          <cell r="H11">
            <v>396167.8716</v>
          </cell>
        </row>
        <row r="11">
          <cell r="J11">
            <v>66960.521103</v>
          </cell>
        </row>
        <row r="11">
          <cell r="L11">
            <v>767512.601422</v>
          </cell>
        </row>
        <row r="12">
          <cell r="B12">
            <v>52579.222052</v>
          </cell>
        </row>
        <row r="12">
          <cell r="D12">
            <v>573099.655292</v>
          </cell>
        </row>
        <row r="12">
          <cell r="F12">
            <v>56986.6405</v>
          </cell>
        </row>
        <row r="12">
          <cell r="H12">
            <v>645586.2797</v>
          </cell>
        </row>
        <row r="12">
          <cell r="J12">
            <v>109565.862552</v>
          </cell>
        </row>
        <row r="12">
          <cell r="L12">
            <v>1218685.934992</v>
          </cell>
        </row>
        <row r="13">
          <cell r="B13">
            <v>90906.724522</v>
          </cell>
        </row>
        <row r="13">
          <cell r="D13">
            <v>958364.085828</v>
          </cell>
        </row>
        <row r="13">
          <cell r="F13">
            <v>58785.8488</v>
          </cell>
        </row>
        <row r="13">
          <cell r="H13">
            <v>693624.5978</v>
          </cell>
        </row>
        <row r="13">
          <cell r="J13">
            <v>149692.573322</v>
          </cell>
        </row>
        <row r="13">
          <cell r="L13">
            <v>1651988.683628</v>
          </cell>
        </row>
        <row r="14">
          <cell r="B14">
            <v>24484.053784</v>
          </cell>
        </row>
        <row r="14">
          <cell r="D14">
            <v>370251.064318</v>
          </cell>
        </row>
        <row r="14">
          <cell r="F14">
            <v>36427.9461</v>
          </cell>
        </row>
        <row r="14">
          <cell r="H14">
            <v>415189.6486</v>
          </cell>
        </row>
        <row r="14">
          <cell r="J14">
            <v>60911.999884</v>
          </cell>
        </row>
        <row r="14">
          <cell r="L14">
            <v>785440.712918</v>
          </cell>
        </row>
        <row r="15">
          <cell r="B15">
            <v>41320.371383</v>
          </cell>
        </row>
        <row r="15">
          <cell r="D15">
            <v>413083.688044</v>
          </cell>
        </row>
        <row r="15">
          <cell r="F15">
            <v>48225.9826</v>
          </cell>
        </row>
        <row r="15">
          <cell r="H15">
            <v>578791.5511</v>
          </cell>
        </row>
        <row r="15">
          <cell r="J15">
            <v>89546.353983</v>
          </cell>
        </row>
        <row r="15">
          <cell r="L15">
            <v>991875.239144</v>
          </cell>
        </row>
        <row r="16">
          <cell r="B16">
            <v>45996.105301</v>
          </cell>
        </row>
        <row r="16">
          <cell r="D16">
            <v>466346.241003</v>
          </cell>
        </row>
        <row r="16">
          <cell r="F16">
            <v>40885.6499</v>
          </cell>
        </row>
        <row r="16">
          <cell r="H16">
            <v>419094.4394</v>
          </cell>
        </row>
        <row r="16">
          <cell r="J16">
            <v>86881.755201</v>
          </cell>
        </row>
        <row r="16">
          <cell r="L16">
            <v>885440.680403</v>
          </cell>
        </row>
        <row r="17">
          <cell r="B17">
            <v>139289.781855</v>
          </cell>
        </row>
        <row r="17">
          <cell r="D17">
            <v>1418288.692399</v>
          </cell>
        </row>
        <row r="17">
          <cell r="F17">
            <v>231628.4203</v>
          </cell>
        </row>
        <row r="17">
          <cell r="H17">
            <v>2631114.7603</v>
          </cell>
        </row>
        <row r="17">
          <cell r="J17">
            <v>370918.202155</v>
          </cell>
        </row>
        <row r="17">
          <cell r="L17">
            <v>4049403.452699</v>
          </cell>
        </row>
        <row r="18">
          <cell r="B18">
            <v>151599.232965</v>
          </cell>
        </row>
        <row r="18">
          <cell r="D18">
            <v>1521721.678366</v>
          </cell>
        </row>
        <row r="18">
          <cell r="F18">
            <v>163480.6038</v>
          </cell>
        </row>
        <row r="18">
          <cell r="H18">
            <v>1904946.1649</v>
          </cell>
        </row>
        <row r="18">
          <cell r="J18">
            <v>315079.836765</v>
          </cell>
        </row>
        <row r="18">
          <cell r="L18">
            <v>3426667.843266</v>
          </cell>
        </row>
        <row r="19">
          <cell r="B19">
            <v>75172.099235</v>
          </cell>
        </row>
        <row r="19">
          <cell r="D19">
            <v>690702.678485</v>
          </cell>
        </row>
        <row r="19">
          <cell r="F19">
            <v>81180.7112</v>
          </cell>
        </row>
        <row r="19">
          <cell r="H19">
            <v>896305.5222</v>
          </cell>
        </row>
        <row r="19">
          <cell r="J19">
            <v>156352.810435</v>
          </cell>
        </row>
        <row r="19">
          <cell r="L19">
            <v>1587008.200685</v>
          </cell>
        </row>
        <row r="20">
          <cell r="B20">
            <v>47483.701292</v>
          </cell>
        </row>
        <row r="20">
          <cell r="D20">
            <v>452471.162774</v>
          </cell>
        </row>
        <row r="20">
          <cell r="F20">
            <v>89279.4969</v>
          </cell>
        </row>
        <row r="20">
          <cell r="H20">
            <v>1116076.9736</v>
          </cell>
        </row>
        <row r="20">
          <cell r="J20">
            <v>136763.198192</v>
          </cell>
        </row>
        <row r="20">
          <cell r="L20">
            <v>1568548.136374</v>
          </cell>
        </row>
        <row r="21">
          <cell r="B21">
            <v>32174.875963</v>
          </cell>
        </row>
        <row r="21">
          <cell r="D21">
            <v>480037.041888</v>
          </cell>
        </row>
        <row r="21">
          <cell r="F21">
            <v>46369.1525</v>
          </cell>
        </row>
        <row r="21">
          <cell r="H21">
            <v>781998.3358</v>
          </cell>
        </row>
        <row r="21">
          <cell r="J21">
            <v>78544.028463</v>
          </cell>
        </row>
        <row r="21">
          <cell r="L21">
            <v>1262035.377688</v>
          </cell>
        </row>
        <row r="22">
          <cell r="B22">
            <v>132820.282882</v>
          </cell>
        </row>
        <row r="22">
          <cell r="D22">
            <v>1382002.476927</v>
          </cell>
        </row>
        <row r="22">
          <cell r="F22">
            <v>234256.396</v>
          </cell>
        </row>
        <row r="22">
          <cell r="H22">
            <v>2306091.2768</v>
          </cell>
        </row>
        <row r="22">
          <cell r="J22">
            <v>367076.678882</v>
          </cell>
        </row>
        <row r="22">
          <cell r="L22">
            <v>3688093.753727</v>
          </cell>
        </row>
        <row r="23">
          <cell r="B23">
            <v>69327.373559</v>
          </cell>
        </row>
        <row r="23">
          <cell r="D23">
            <v>629008.923379</v>
          </cell>
        </row>
        <row r="23">
          <cell r="F23">
            <v>172401.4742</v>
          </cell>
        </row>
        <row r="23">
          <cell r="H23">
            <v>1666505.2836</v>
          </cell>
        </row>
        <row r="23">
          <cell r="J23">
            <v>241728.847759</v>
          </cell>
        </row>
        <row r="23">
          <cell r="L23">
            <v>2295514.206979</v>
          </cell>
        </row>
        <row r="24">
          <cell r="B24">
            <v>100174.851081</v>
          </cell>
        </row>
        <row r="24">
          <cell r="D24">
            <v>961314.619089</v>
          </cell>
        </row>
        <row r="24">
          <cell r="F24">
            <v>100456.4341</v>
          </cell>
        </row>
        <row r="24">
          <cell r="H24">
            <v>1214151.779</v>
          </cell>
        </row>
        <row r="24">
          <cell r="J24">
            <v>200631.285181</v>
          </cell>
        </row>
        <row r="24">
          <cell r="L24">
            <v>2175466.398089</v>
          </cell>
        </row>
        <row r="25">
          <cell r="B25">
            <v>84768.422812</v>
          </cell>
        </row>
        <row r="25">
          <cell r="D25">
            <v>834544.20445</v>
          </cell>
        </row>
        <row r="25">
          <cell r="F25">
            <v>64748.1161</v>
          </cell>
        </row>
        <row r="25">
          <cell r="H25">
            <v>965491.2292</v>
          </cell>
        </row>
        <row r="25">
          <cell r="J25">
            <v>149516.538912</v>
          </cell>
        </row>
        <row r="25">
          <cell r="L25">
            <v>1800035.43365</v>
          </cell>
        </row>
        <row r="26">
          <cell r="B26">
            <v>232629.634755</v>
          </cell>
        </row>
        <row r="26">
          <cell r="D26">
            <v>2199884.706604</v>
          </cell>
        </row>
        <row r="26">
          <cell r="F26">
            <v>212454.2371</v>
          </cell>
        </row>
        <row r="26">
          <cell r="H26">
            <v>2255021.5056</v>
          </cell>
        </row>
        <row r="26">
          <cell r="J26">
            <v>445083.871855</v>
          </cell>
        </row>
        <row r="26">
          <cell r="L26">
            <v>4454906.212204</v>
          </cell>
        </row>
        <row r="27">
          <cell r="B27">
            <v>42462.969872</v>
          </cell>
        </row>
        <row r="27">
          <cell r="D27">
            <v>508110.163083</v>
          </cell>
        </row>
        <row r="27">
          <cell r="F27">
            <v>22235.9545</v>
          </cell>
        </row>
        <row r="27">
          <cell r="H27">
            <v>377358.4108</v>
          </cell>
        </row>
        <row r="27">
          <cell r="J27">
            <v>64698.924372</v>
          </cell>
        </row>
        <row r="27">
          <cell r="L27">
            <v>885468.573883</v>
          </cell>
        </row>
        <row r="28">
          <cell r="B28">
            <v>12619.853871</v>
          </cell>
        </row>
        <row r="28">
          <cell r="D28">
            <v>129177.659132</v>
          </cell>
        </row>
        <row r="28">
          <cell r="F28">
            <v>9793.37928</v>
          </cell>
        </row>
        <row r="28">
          <cell r="H28">
            <v>157538.22207</v>
          </cell>
        </row>
        <row r="28">
          <cell r="J28">
            <v>22413.233151</v>
          </cell>
        </row>
        <row r="28">
          <cell r="L28">
            <v>286715.881202</v>
          </cell>
        </row>
        <row r="29">
          <cell r="B29">
            <v>42112.660147</v>
          </cell>
        </row>
        <row r="29">
          <cell r="D29">
            <v>536039.709475</v>
          </cell>
        </row>
        <row r="29">
          <cell r="F29">
            <v>45330.7478</v>
          </cell>
        </row>
        <row r="29">
          <cell r="H29">
            <v>554454.0112</v>
          </cell>
        </row>
        <row r="29">
          <cell r="J29">
            <v>87443.407947</v>
          </cell>
        </row>
        <row r="29">
          <cell r="L29">
            <v>1090493.720675</v>
          </cell>
        </row>
        <row r="30">
          <cell r="B30">
            <v>80588.177872</v>
          </cell>
        </row>
        <row r="30">
          <cell r="D30">
            <v>838885.275334</v>
          </cell>
        </row>
        <row r="30">
          <cell r="F30">
            <v>81163.51</v>
          </cell>
        </row>
        <row r="30">
          <cell r="H30">
            <v>771713.4507</v>
          </cell>
        </row>
        <row r="30">
          <cell r="J30">
            <v>161751.687872</v>
          </cell>
        </row>
        <row r="30">
          <cell r="L30">
            <v>1610598.726034</v>
          </cell>
        </row>
        <row r="31">
          <cell r="B31">
            <v>25568.409862</v>
          </cell>
        </row>
        <row r="31">
          <cell r="D31">
            <v>254795.653569</v>
          </cell>
        </row>
        <row r="31">
          <cell r="F31">
            <v>46702.2659</v>
          </cell>
        </row>
        <row r="31">
          <cell r="H31">
            <v>522737.0529</v>
          </cell>
        </row>
        <row r="31">
          <cell r="J31">
            <v>72270.675762</v>
          </cell>
        </row>
        <row r="31">
          <cell r="L31">
            <v>777532.706469</v>
          </cell>
        </row>
        <row r="32">
          <cell r="B32">
            <v>72078.277104</v>
          </cell>
        </row>
        <row r="32">
          <cell r="D32">
            <v>740638.996512</v>
          </cell>
        </row>
        <row r="32">
          <cell r="F32">
            <v>78649.4918</v>
          </cell>
        </row>
        <row r="32">
          <cell r="H32">
            <v>941263.9292</v>
          </cell>
        </row>
        <row r="32">
          <cell r="J32">
            <v>150727.768904</v>
          </cell>
        </row>
        <row r="32">
          <cell r="L32">
            <v>1681902.925712</v>
          </cell>
        </row>
        <row r="33">
          <cell r="B33">
            <v>19885.8766</v>
          </cell>
        </row>
        <row r="33">
          <cell r="D33">
            <v>207605.5244</v>
          </cell>
        </row>
        <row r="33">
          <cell r="F33">
            <v>8812.8023</v>
          </cell>
        </row>
        <row r="33">
          <cell r="H33">
            <v>92770.4846</v>
          </cell>
        </row>
        <row r="33">
          <cell r="J33">
            <v>28698.6789</v>
          </cell>
        </row>
        <row r="33">
          <cell r="L33">
            <v>300376.009</v>
          </cell>
        </row>
        <row r="34">
          <cell r="B34">
            <v>83210.655621</v>
          </cell>
        </row>
        <row r="34">
          <cell r="D34">
            <v>905456.491939</v>
          </cell>
        </row>
        <row r="34">
          <cell r="F34">
            <v>50338.3283</v>
          </cell>
        </row>
        <row r="34">
          <cell r="H34">
            <v>780513.8919</v>
          </cell>
        </row>
        <row r="34">
          <cell r="J34">
            <v>133548.983921</v>
          </cell>
        </row>
        <row r="34">
          <cell r="L34">
            <v>1685970.383839</v>
          </cell>
        </row>
        <row r="35">
          <cell r="B35">
            <v>37803.678811</v>
          </cell>
        </row>
        <row r="35">
          <cell r="D35">
            <v>437948.851016</v>
          </cell>
        </row>
        <row r="35">
          <cell r="F35">
            <v>32048.4366</v>
          </cell>
        </row>
        <row r="35">
          <cell r="H35">
            <v>356996.1084</v>
          </cell>
        </row>
        <row r="35">
          <cell r="J35">
            <v>69852.115411</v>
          </cell>
        </row>
        <row r="35">
          <cell r="L35">
            <v>794944.959416</v>
          </cell>
        </row>
        <row r="36">
          <cell r="B36">
            <v>14914.962589</v>
          </cell>
        </row>
        <row r="36">
          <cell r="D36">
            <v>147266.702961</v>
          </cell>
        </row>
        <row r="36">
          <cell r="F36">
            <v>6958.6622</v>
          </cell>
        </row>
        <row r="36">
          <cell r="H36">
            <v>97914.2881</v>
          </cell>
        </row>
        <row r="36">
          <cell r="J36">
            <v>21873.624789</v>
          </cell>
        </row>
        <row r="36">
          <cell r="L36">
            <v>245180.991061</v>
          </cell>
        </row>
        <row r="37">
          <cell r="B37">
            <v>18089.926322</v>
          </cell>
        </row>
        <row r="37">
          <cell r="D37">
            <v>168976.324109</v>
          </cell>
        </row>
        <row r="37">
          <cell r="F37">
            <v>13294.056</v>
          </cell>
        </row>
        <row r="37">
          <cell r="H37">
            <v>151745.9273</v>
          </cell>
        </row>
        <row r="37">
          <cell r="J37">
            <v>31383.982322</v>
          </cell>
        </row>
        <row r="37">
          <cell r="L37">
            <v>320722.251409</v>
          </cell>
        </row>
        <row r="38">
          <cell r="B38">
            <v>43811.9926</v>
          </cell>
        </row>
        <row r="38">
          <cell r="D38">
            <v>475562.4701</v>
          </cell>
        </row>
        <row r="38">
          <cell r="F38">
            <v>27622.64</v>
          </cell>
        </row>
        <row r="38">
          <cell r="H38">
            <v>348428.9853</v>
          </cell>
        </row>
        <row r="38">
          <cell r="J38">
            <v>71434.6326</v>
          </cell>
        </row>
        <row r="38">
          <cell r="L38">
            <v>823991.4554</v>
          </cell>
        </row>
        <row r="39">
          <cell r="B39">
            <v>1971827.382102</v>
          </cell>
        </row>
        <row r="39">
          <cell r="D39">
            <v>20395287.642779</v>
          </cell>
        </row>
        <row r="39">
          <cell r="F39">
            <v>2299912.44758</v>
          </cell>
        </row>
        <row r="39">
          <cell r="H39">
            <v>26449452.32917</v>
          </cell>
        </row>
        <row r="39">
          <cell r="J39">
            <v>4271739.829682</v>
          </cell>
        </row>
        <row r="39">
          <cell r="L39">
            <v>46844739.971949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C21" sqref="C21"/>
    </sheetView>
  </sheetViews>
  <sheetFormatPr defaultColWidth="9" defaultRowHeight="13.5"/>
  <cols>
    <col min="1" max="1" width="6.5" style="43" customWidth="1"/>
    <col min="2" max="2" width="9.125" style="43" customWidth="1"/>
    <col min="3" max="3" width="9.5" style="43" customWidth="1"/>
    <col min="4" max="4" width="8.875" style="43" customWidth="1"/>
    <col min="5" max="5" width="8.375" style="43" customWidth="1"/>
    <col min="6" max="6" width="9.75" style="43" customWidth="1"/>
    <col min="7" max="7" width="9.625" style="43" customWidth="1"/>
    <col min="8" max="8" width="10" style="43" customWidth="1"/>
    <col min="9" max="9" width="9.5" style="43" customWidth="1"/>
    <col min="10" max="10" width="9.125" style="43" customWidth="1"/>
    <col min="11" max="11" width="8.5" style="43" customWidth="1"/>
    <col min="12" max="12" width="9.5" style="43" customWidth="1"/>
    <col min="13" max="13" width="10.375" style="43" customWidth="1"/>
    <col min="14" max="14" width="10.125" style="43" customWidth="1"/>
    <col min="15" max="15" width="10.5" style="43" customWidth="1"/>
    <col min="16" max="16" width="12.625" style="43"/>
    <col min="17" max="16384" width="9" style="43"/>
  </cols>
  <sheetData>
    <row r="1" s="43" customFormat="1" ht="18.75" spans="1:1">
      <c r="A1" s="44" t="s">
        <v>0</v>
      </c>
    </row>
    <row r="2" s="43" customFormat="1" ht="20.25" spans="1:1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="43" customFormat="1" ht="21.95" customHeight="1" spans="12:14">
      <c r="L3" s="57"/>
      <c r="M3" s="57"/>
      <c r="N3" s="58" t="s">
        <v>2</v>
      </c>
    </row>
    <row r="4" s="43" customFormat="1" ht="21.95" customHeight="1" spans="1:14">
      <c r="A4" s="46" t="s">
        <v>3</v>
      </c>
      <c r="B4" s="47" t="s">
        <v>4</v>
      </c>
      <c r="C4" s="48"/>
      <c r="D4" s="48"/>
      <c r="E4" s="48"/>
      <c r="F4" s="48"/>
      <c r="G4" s="49"/>
      <c r="H4" s="47" t="s">
        <v>5</v>
      </c>
      <c r="I4" s="48"/>
      <c r="J4" s="48"/>
      <c r="K4" s="48"/>
      <c r="L4" s="48"/>
      <c r="M4" s="49"/>
      <c r="N4" s="46" t="s">
        <v>6</v>
      </c>
    </row>
    <row r="5" s="43" customFormat="1" ht="21.95" customHeight="1" spans="1:14">
      <c r="A5" s="50"/>
      <c r="B5" s="51" t="s">
        <v>7</v>
      </c>
      <c r="C5" s="52" t="s">
        <v>8</v>
      </c>
      <c r="D5" s="51" t="s">
        <v>9</v>
      </c>
      <c r="E5" s="51" t="s">
        <v>10</v>
      </c>
      <c r="F5" s="51" t="s">
        <v>11</v>
      </c>
      <c r="G5" s="53" t="s">
        <v>12</v>
      </c>
      <c r="H5" s="51" t="s">
        <v>7</v>
      </c>
      <c r="I5" s="51" t="s">
        <v>13</v>
      </c>
      <c r="J5" s="52" t="s">
        <v>8</v>
      </c>
      <c r="K5" s="59" t="s">
        <v>9</v>
      </c>
      <c r="L5" s="47" t="s">
        <v>11</v>
      </c>
      <c r="M5" s="51" t="s">
        <v>12</v>
      </c>
      <c r="N5" s="50"/>
    </row>
    <row r="6" s="43" customFormat="1" ht="21.95" customHeight="1" spans="1:15">
      <c r="A6" s="54" t="s">
        <v>14</v>
      </c>
      <c r="B6" s="55">
        <v>156.07313534</v>
      </c>
      <c r="C6" s="55">
        <v>11.42429052</v>
      </c>
      <c r="D6" s="55">
        <v>44.5839584385</v>
      </c>
      <c r="E6" s="55">
        <v>0.10601616</v>
      </c>
      <c r="F6" s="55">
        <f t="shared" ref="F6:F9" si="0">SUM(B6:E6)</f>
        <v>212.1874004585</v>
      </c>
      <c r="G6" s="55">
        <f>F6</f>
        <v>212.1874004585</v>
      </c>
      <c r="H6" s="55">
        <v>92.79388975</v>
      </c>
      <c r="I6" s="55">
        <v>164.13841304</v>
      </c>
      <c r="J6" s="55">
        <v>10.42421164</v>
      </c>
      <c r="K6" s="55">
        <v>0.002809222</v>
      </c>
      <c r="L6" s="55">
        <f t="shared" ref="L6:L9" si="1">SUM(H6:K6)</f>
        <v>267.359323652</v>
      </c>
      <c r="M6" s="55">
        <f>L6</f>
        <v>267.359323652</v>
      </c>
      <c r="N6" s="55">
        <f t="shared" ref="N6:N9" si="2">F6+L6</f>
        <v>479.5467241105</v>
      </c>
      <c r="O6" s="56"/>
    </row>
    <row r="7" s="43" customFormat="1" ht="21.95" customHeight="1" spans="1:15">
      <c r="A7" s="54" t="s">
        <v>15</v>
      </c>
      <c r="B7" s="55">
        <v>70.00157666</v>
      </c>
      <c r="C7" s="55">
        <v>10.42428591</v>
      </c>
      <c r="D7" s="55">
        <v>32.438584631</v>
      </c>
      <c r="E7" s="55">
        <v>0.08697192</v>
      </c>
      <c r="F7" s="55">
        <f t="shared" si="0"/>
        <v>112.951419121</v>
      </c>
      <c r="G7" s="55">
        <f t="shared" ref="G7:G9" si="3">G6+F7</f>
        <v>325.1388195795</v>
      </c>
      <c r="H7" s="55">
        <v>47.1898607</v>
      </c>
      <c r="I7" s="55">
        <v>66.50748518</v>
      </c>
      <c r="J7" s="55">
        <v>7.4666131</v>
      </c>
      <c r="K7" s="55">
        <v>0.002077052</v>
      </c>
      <c r="L7" s="55">
        <f t="shared" si="1"/>
        <v>121.166036032</v>
      </c>
      <c r="M7" s="55">
        <f t="shared" ref="M7:M9" si="4">M6+L7</f>
        <v>388.525359684</v>
      </c>
      <c r="N7" s="55">
        <f t="shared" si="2"/>
        <v>234.117455153</v>
      </c>
      <c r="O7" s="56"/>
    </row>
    <row r="8" s="43" customFormat="1" ht="21.95" customHeight="1" spans="1:16">
      <c r="A8" s="54" t="s">
        <v>16</v>
      </c>
      <c r="B8" s="55">
        <v>107.03638618</v>
      </c>
      <c r="C8" s="55">
        <v>11.03744135</v>
      </c>
      <c r="D8" s="55">
        <v>47.2341027126</v>
      </c>
      <c r="E8" s="55">
        <v>0.15576976</v>
      </c>
      <c r="F8" s="55">
        <f t="shared" si="0"/>
        <v>165.4637000026</v>
      </c>
      <c r="G8" s="55">
        <f t="shared" si="3"/>
        <v>490.6025195821</v>
      </c>
      <c r="H8" s="55">
        <v>77.02708467</v>
      </c>
      <c r="I8" s="55">
        <v>93.94654818</v>
      </c>
      <c r="J8" s="55">
        <v>13.06635175</v>
      </c>
      <c r="K8" s="55">
        <v>0.001451978</v>
      </c>
      <c r="L8" s="55">
        <f t="shared" si="1"/>
        <v>184.041436578</v>
      </c>
      <c r="M8" s="55">
        <f t="shared" si="4"/>
        <v>572.566796262</v>
      </c>
      <c r="N8" s="55">
        <f t="shared" si="2"/>
        <v>349.5051365806</v>
      </c>
      <c r="P8" s="60"/>
    </row>
    <row r="9" s="43" customFormat="1" ht="21.95" customHeight="1" spans="1:14">
      <c r="A9" s="54" t="s">
        <v>17</v>
      </c>
      <c r="B9" s="55">
        <v>106.05656418</v>
      </c>
      <c r="C9" s="55">
        <v>13.28351202</v>
      </c>
      <c r="D9" s="55">
        <v>43.3632586638</v>
      </c>
      <c r="E9" s="55">
        <v>0.14925784</v>
      </c>
      <c r="F9" s="55">
        <f t="shared" si="0"/>
        <v>162.8525927038</v>
      </c>
      <c r="G9" s="55">
        <f t="shared" si="3"/>
        <v>653.4551122859</v>
      </c>
      <c r="H9" s="55">
        <v>78.38571154</v>
      </c>
      <c r="I9" s="55">
        <v>106.5927563</v>
      </c>
      <c r="J9" s="55">
        <v>12.05111199</v>
      </c>
      <c r="K9" s="55">
        <v>0.001511055</v>
      </c>
      <c r="L9" s="55">
        <f t="shared" si="1"/>
        <v>197.031090885</v>
      </c>
      <c r="M9" s="55">
        <f t="shared" si="4"/>
        <v>769.597887147</v>
      </c>
      <c r="N9" s="55">
        <f t="shared" si="2"/>
        <v>359.8836835888</v>
      </c>
    </row>
    <row r="10" s="43" customFormat="1" ht="21.95" customHeight="1" spans="1:14">
      <c r="A10" s="54" t="s">
        <v>18</v>
      </c>
      <c r="B10" s="55">
        <v>108.43790924</v>
      </c>
      <c r="C10" s="55">
        <v>13.13921759</v>
      </c>
      <c r="D10" s="55">
        <v>43.2093309671</v>
      </c>
      <c r="E10" s="55">
        <v>0.14690126</v>
      </c>
      <c r="F10" s="55">
        <v>164.9333590571</v>
      </c>
      <c r="G10" s="55">
        <v>818.388471343</v>
      </c>
      <c r="H10" s="55">
        <v>81.91523067</v>
      </c>
      <c r="I10" s="55">
        <v>95.50484418</v>
      </c>
      <c r="J10" s="55">
        <v>12.87953171</v>
      </c>
      <c r="K10" s="55">
        <v>0.001729534</v>
      </c>
      <c r="L10" s="55">
        <v>190.301336094</v>
      </c>
      <c r="M10" s="55">
        <v>959.899223241</v>
      </c>
      <c r="N10" s="55">
        <v>355.2346951511</v>
      </c>
    </row>
    <row r="11" s="43" customFormat="1" ht="21.95" customHeight="1" spans="1:14">
      <c r="A11" s="54" t="s">
        <v>19</v>
      </c>
      <c r="B11" s="55">
        <f>'[1]6月'!$N$37/10000</f>
        <v>106.98215984</v>
      </c>
      <c r="C11" s="55">
        <f>'[1]6月'!$O$37/10000</f>
        <v>11.00750249</v>
      </c>
      <c r="D11" s="55">
        <f>'[1]6月'!$P$37/10000</f>
        <v>41.0608669105</v>
      </c>
      <c r="E11" s="55">
        <f>'[1]6月'!$Q$37/10000</f>
        <v>0.12830432</v>
      </c>
      <c r="F11" s="55">
        <f t="shared" ref="F11:F16" si="5">SUM(B11:E11)</f>
        <v>159.1788335605</v>
      </c>
      <c r="G11" s="55">
        <f t="shared" ref="G11:G16" si="6">G10+F11</f>
        <v>977.5673049035</v>
      </c>
      <c r="H11" s="55">
        <f>'[2]156-201901'!$C$11/10000</f>
        <v>80.34720962</v>
      </c>
      <c r="I11" s="55">
        <f>'[2]156-201901'!$C$12/10000</f>
        <v>96.22780686</v>
      </c>
      <c r="J11" s="55">
        <f>'[2]156-201901'!$C$13/10000</f>
        <v>11.91598161</v>
      </c>
      <c r="K11" s="55">
        <f>'[2]156-201901'!$C$14/10000</f>
        <v>0.002360157</v>
      </c>
      <c r="L11" s="55">
        <f t="shared" ref="L11:L16" si="7">SUM(H11:K11)</f>
        <v>188.493358247</v>
      </c>
      <c r="M11" s="55">
        <f t="shared" ref="M11:M16" si="8">M10+L11</f>
        <v>1148.392581488</v>
      </c>
      <c r="N11" s="55">
        <f t="shared" ref="N11:N16" si="9">F11+L11</f>
        <v>347.6721918075</v>
      </c>
    </row>
    <row r="12" s="43" customFormat="1" ht="21.95" customHeight="1" spans="1:14">
      <c r="A12" s="54" t="s">
        <v>20</v>
      </c>
      <c r="B12" s="55">
        <v>107.17415562</v>
      </c>
      <c r="C12" s="55">
        <v>11.05044651</v>
      </c>
      <c r="D12" s="55">
        <v>32.0767740267</v>
      </c>
      <c r="E12" s="55">
        <v>0.15767202</v>
      </c>
      <c r="F12" s="55">
        <f t="shared" si="5"/>
        <v>150.4590481767</v>
      </c>
      <c r="G12" s="55">
        <f t="shared" si="6"/>
        <v>1128.0263530802</v>
      </c>
      <c r="H12" s="55">
        <v>83.97900149</v>
      </c>
      <c r="I12" s="55">
        <v>81.88584818</v>
      </c>
      <c r="J12" s="55">
        <v>11.01187647</v>
      </c>
      <c r="K12" s="55">
        <v>0.001401182</v>
      </c>
      <c r="L12" s="55">
        <f t="shared" si="7"/>
        <v>176.878127322</v>
      </c>
      <c r="M12" s="55">
        <f t="shared" si="8"/>
        <v>1325.27070881</v>
      </c>
      <c r="N12" s="55">
        <f t="shared" si="9"/>
        <v>327.3371754987</v>
      </c>
    </row>
    <row r="13" s="43" customFormat="1" ht="21.95" customHeight="1" spans="1:14">
      <c r="A13" s="54" t="s">
        <v>21</v>
      </c>
      <c r="B13" s="55">
        <v>106.86681438</v>
      </c>
      <c r="C13" s="55">
        <v>10.50210434</v>
      </c>
      <c r="D13" s="55">
        <v>28.5338990032</v>
      </c>
      <c r="E13" s="55">
        <v>0.15336162</v>
      </c>
      <c r="F13" s="55">
        <f t="shared" si="5"/>
        <v>146.0561793432</v>
      </c>
      <c r="G13" s="55">
        <f t="shared" si="6"/>
        <v>1274.0825324234</v>
      </c>
      <c r="H13" s="55">
        <v>81.12746074</v>
      </c>
      <c r="I13" s="55">
        <v>102.21744172</v>
      </c>
      <c r="J13" s="55">
        <v>11.41095226</v>
      </c>
      <c r="K13" s="55">
        <v>0.001747855</v>
      </c>
      <c r="L13" s="55">
        <f t="shared" si="7"/>
        <v>194.757602575</v>
      </c>
      <c r="M13" s="55">
        <f t="shared" si="8"/>
        <v>1520.028311385</v>
      </c>
      <c r="N13" s="55">
        <f t="shared" si="9"/>
        <v>340.8137819182</v>
      </c>
    </row>
    <row r="14" s="43" customFormat="1" ht="21.95" customHeight="1" spans="1:14">
      <c r="A14" s="54" t="s">
        <v>22</v>
      </c>
      <c r="B14" s="55">
        <v>109.89729142</v>
      </c>
      <c r="C14" s="55">
        <v>15.78584192</v>
      </c>
      <c r="D14" s="55">
        <v>31.0864707851</v>
      </c>
      <c r="E14" s="55">
        <v>0.14976388</v>
      </c>
      <c r="F14" s="55">
        <f t="shared" si="5"/>
        <v>156.9193680051</v>
      </c>
      <c r="G14" s="55">
        <f t="shared" si="6"/>
        <v>1431.0019004285</v>
      </c>
      <c r="H14" s="55">
        <v>83.34390483</v>
      </c>
      <c r="I14" s="55">
        <v>114.24858228</v>
      </c>
      <c r="J14" s="55">
        <v>9.47163019</v>
      </c>
      <c r="K14" s="55">
        <v>0.001960769</v>
      </c>
      <c r="L14" s="55">
        <f t="shared" si="7"/>
        <v>207.066078069</v>
      </c>
      <c r="M14" s="55">
        <f t="shared" si="8"/>
        <v>1727.094389454</v>
      </c>
      <c r="N14" s="55">
        <f t="shared" si="9"/>
        <v>363.9854460741</v>
      </c>
    </row>
    <row r="15" s="43" customFormat="1" ht="21.95" customHeight="1" spans="1:14">
      <c r="A15" s="54" t="s">
        <v>23</v>
      </c>
      <c r="B15" s="55">
        <v>88.51392274</v>
      </c>
      <c r="C15" s="55">
        <v>11.51653205</v>
      </c>
      <c r="D15" s="55">
        <v>26.6485287543</v>
      </c>
      <c r="E15" s="55">
        <v>0.11754648</v>
      </c>
      <c r="F15" s="55">
        <f t="shared" si="5"/>
        <v>126.7965300243</v>
      </c>
      <c r="G15" s="55">
        <f t="shared" si="6"/>
        <v>1557.7984304528</v>
      </c>
      <c r="H15" s="55">
        <v>64.37671705</v>
      </c>
      <c r="I15" s="55">
        <v>73.93380922</v>
      </c>
      <c r="J15" s="55">
        <v>10.40341484</v>
      </c>
      <c r="K15" s="55">
        <v>0.002337924</v>
      </c>
      <c r="L15" s="55">
        <f t="shared" si="7"/>
        <v>148.716279034</v>
      </c>
      <c r="M15" s="55">
        <f t="shared" si="8"/>
        <v>1875.810668488</v>
      </c>
      <c r="N15" s="55">
        <f t="shared" si="9"/>
        <v>275.5128090583</v>
      </c>
    </row>
    <row r="16" s="43" customFormat="1" ht="21.95" customHeight="1" spans="1:14">
      <c r="A16" s="54" t="s">
        <v>24</v>
      </c>
      <c r="B16" s="55">
        <v>117.3279099</v>
      </c>
      <c r="C16" s="55">
        <v>15.54919371</v>
      </c>
      <c r="D16" s="55">
        <v>33.9736926055</v>
      </c>
      <c r="E16" s="55">
        <v>0.15437848</v>
      </c>
      <c r="F16" s="55">
        <f t="shared" si="5"/>
        <v>167.0051746955</v>
      </c>
      <c r="G16" s="55">
        <f t="shared" si="6"/>
        <v>1724.8036051483</v>
      </c>
      <c r="H16" s="55">
        <v>88.72768651</v>
      </c>
      <c r="I16" s="55">
        <v>108.7246749</v>
      </c>
      <c r="J16" s="55">
        <v>13.19477487</v>
      </c>
      <c r="K16" s="55">
        <v>0.000915757</v>
      </c>
      <c r="L16" s="55">
        <f t="shared" si="7"/>
        <v>210.648052037</v>
      </c>
      <c r="M16" s="55">
        <f t="shared" si="8"/>
        <v>2086.458720525</v>
      </c>
      <c r="N16" s="55">
        <f t="shared" si="9"/>
        <v>377.6532267325</v>
      </c>
    </row>
    <row r="17" s="43" customFormat="1" ht="21.95" customHeight="1" spans="1:14">
      <c r="A17" s="54" t="s">
        <v>25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="43" customFormat="1" ht="21.95" customHeight="1" spans="1:14">
      <c r="A18" s="51" t="s">
        <v>26</v>
      </c>
      <c r="B18" s="55">
        <f t="shared" ref="B18:F18" si="10">SUM(B6:B17)</f>
        <v>1184.3678255</v>
      </c>
      <c r="C18" s="55">
        <f t="shared" si="10"/>
        <v>134.72036841</v>
      </c>
      <c r="D18" s="55">
        <f t="shared" si="10"/>
        <v>404.2094674983</v>
      </c>
      <c r="E18" s="55">
        <f t="shared" si="10"/>
        <v>1.50594374</v>
      </c>
      <c r="F18" s="55">
        <f t="shared" si="10"/>
        <v>1724.8036051483</v>
      </c>
      <c r="G18" s="55" t="s">
        <v>27</v>
      </c>
      <c r="H18" s="55">
        <f t="shared" ref="H18:L18" si="11">SUM(H6:H17)</f>
        <v>859.21375757</v>
      </c>
      <c r="I18" s="55">
        <f t="shared" si="11"/>
        <v>1103.92821004</v>
      </c>
      <c r="J18" s="55">
        <f t="shared" si="11"/>
        <v>123.29645043</v>
      </c>
      <c r="K18" s="55">
        <f t="shared" si="11"/>
        <v>0.020302485</v>
      </c>
      <c r="L18" s="55">
        <f t="shared" si="11"/>
        <v>2086.458720525</v>
      </c>
      <c r="M18" s="55" t="s">
        <v>27</v>
      </c>
      <c r="N18" s="55">
        <f>SUM(N6:N17)</f>
        <v>3811.2623256733</v>
      </c>
    </row>
    <row r="19" s="43" customFormat="1" spans="14:14">
      <c r="N19" s="61"/>
    </row>
    <row r="20" s="43" customFormat="1" spans="4:11">
      <c r="D20" s="56"/>
      <c r="K20" s="56"/>
    </row>
    <row r="22" s="43" customFormat="1" spans="7:7">
      <c r="G22" s="56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A13" workbookViewId="0">
      <selection activeCell="F26" sqref="F26"/>
    </sheetView>
  </sheetViews>
  <sheetFormatPr defaultColWidth="9" defaultRowHeight="21.95" customHeight="1"/>
  <cols>
    <col min="1" max="1" width="22.625" style="26" customWidth="1"/>
    <col min="2" max="2" width="14" style="26" customWidth="1"/>
    <col min="3" max="3" width="13.5" style="26" customWidth="1"/>
    <col min="4" max="4" width="13.75" style="26" customWidth="1"/>
    <col min="5" max="5" width="14.5" style="26" customWidth="1"/>
    <col min="6" max="6" width="16.25" style="26" customWidth="1"/>
    <col min="7" max="7" width="12.875" style="26" customWidth="1"/>
    <col min="8" max="8" width="14.5" style="26" customWidth="1"/>
    <col min="9" max="9" width="9" style="26"/>
    <col min="10" max="10" width="13.75" style="27"/>
    <col min="11" max="11" width="13.75" style="26"/>
    <col min="12" max="12" width="12.625" style="28"/>
    <col min="13" max="16384" width="9" style="26"/>
  </cols>
  <sheetData>
    <row r="1" customHeight="1" spans="1:8">
      <c r="A1" s="29" t="s">
        <v>28</v>
      </c>
      <c r="B1" s="30"/>
      <c r="C1" s="30"/>
      <c r="D1" s="30"/>
      <c r="E1" s="30"/>
      <c r="F1" s="30"/>
      <c r="G1" s="30"/>
      <c r="H1" s="30"/>
    </row>
    <row r="2" customHeight="1" spans="1:8">
      <c r="A2" s="31" t="s">
        <v>29</v>
      </c>
      <c r="B2" s="31"/>
      <c r="C2" s="31"/>
      <c r="D2" s="31"/>
      <c r="E2" s="31"/>
      <c r="F2" s="31"/>
      <c r="G2" s="31"/>
      <c r="H2" s="31"/>
    </row>
    <row r="3" customHeight="1" spans="1:8">
      <c r="A3" s="32"/>
      <c r="B3" s="32"/>
      <c r="C3" s="32"/>
      <c r="D3" s="33"/>
      <c r="E3" s="33"/>
      <c r="F3" s="32"/>
      <c r="G3" s="32"/>
      <c r="H3" s="32" t="s">
        <v>30</v>
      </c>
    </row>
    <row r="4" customHeight="1" spans="1:8">
      <c r="A4" s="21" t="s">
        <v>31</v>
      </c>
      <c r="B4" s="21" t="s">
        <v>32</v>
      </c>
      <c r="C4" s="21"/>
      <c r="D4" s="21"/>
      <c r="E4" s="21"/>
      <c r="F4" s="21" t="s">
        <v>33</v>
      </c>
      <c r="G4" s="21"/>
      <c r="H4" s="21"/>
    </row>
    <row r="5" customHeight="1" spans="1:8">
      <c r="A5" s="21"/>
      <c r="B5" s="21" t="s">
        <v>34</v>
      </c>
      <c r="C5" s="21" t="s">
        <v>35</v>
      </c>
      <c r="D5" s="34" t="s">
        <v>36</v>
      </c>
      <c r="E5" s="34" t="s">
        <v>37</v>
      </c>
      <c r="F5" s="21" t="s">
        <v>34</v>
      </c>
      <c r="G5" s="21" t="s">
        <v>35</v>
      </c>
      <c r="H5" s="34" t="s">
        <v>36</v>
      </c>
    </row>
    <row r="6" customHeight="1" spans="1:11">
      <c r="A6" s="35" t="s">
        <v>38</v>
      </c>
      <c r="B6" s="36">
        <f t="shared" ref="B6:G6" si="0">SUM(B7:B10)</f>
        <v>167.0051746955</v>
      </c>
      <c r="C6" s="36">
        <f t="shared" si="0"/>
        <v>197.1827382102</v>
      </c>
      <c r="D6" s="37">
        <f t="shared" ref="D6:D21" si="1">(B6-C6)/C6</f>
        <v>-0.15304363753449</v>
      </c>
      <c r="E6" s="37">
        <f>(B6-'[3]2019年10月'!B6)/'[3]2019年10月'!B6</f>
        <v>0.317111553947842</v>
      </c>
      <c r="F6" s="36">
        <f t="shared" si="0"/>
        <v>1724.8036051483</v>
      </c>
      <c r="G6" s="36">
        <f t="shared" si="0"/>
        <v>2039.5287642779</v>
      </c>
      <c r="H6" s="37">
        <f t="shared" ref="H6:H21" si="2">(F6-G6)/G6</f>
        <v>-0.154312684695589</v>
      </c>
      <c r="K6" s="27"/>
    </row>
    <row r="7" customHeight="1" spans="1:8">
      <c r="A7" s="38" t="s">
        <v>39</v>
      </c>
      <c r="B7" s="36">
        <v>117.3279099</v>
      </c>
      <c r="C7" s="36">
        <v>145.9909789</v>
      </c>
      <c r="D7" s="37">
        <f t="shared" si="1"/>
        <v>-0.196334521598307</v>
      </c>
      <c r="E7" s="37">
        <f>(B7-'[3]2019年10月'!B7)/'[3]2019年10月'!B7</f>
        <v>0.325530563645201</v>
      </c>
      <c r="F7" s="36">
        <v>1184.3678255</v>
      </c>
      <c r="G7" s="36">
        <v>1502.7611025</v>
      </c>
      <c r="H7" s="37">
        <f t="shared" si="2"/>
        <v>-0.211872184121827</v>
      </c>
    </row>
    <row r="8" customHeight="1" spans="1:8">
      <c r="A8" s="38" t="s">
        <v>40</v>
      </c>
      <c r="B8" s="36">
        <v>15.54919371</v>
      </c>
      <c r="C8" s="36">
        <v>10.13403672</v>
      </c>
      <c r="D8" s="37">
        <f t="shared" si="1"/>
        <v>0.534353401277196</v>
      </c>
      <c r="E8" s="37">
        <f>(B8-'[3]2019年10月'!B8)/'[3]2019年10月'!B8</f>
        <v>0.350162847851407</v>
      </c>
      <c r="F8" s="36">
        <v>134.72036841</v>
      </c>
      <c r="G8" s="36">
        <v>103.60753438</v>
      </c>
      <c r="H8" s="37">
        <f t="shared" si="2"/>
        <v>0.300295091628065</v>
      </c>
    </row>
    <row r="9" customHeight="1" spans="1:8">
      <c r="A9" s="38" t="s">
        <v>41</v>
      </c>
      <c r="B9" s="36">
        <v>33.9736926055</v>
      </c>
      <c r="C9" s="36">
        <v>40.9477156302</v>
      </c>
      <c r="D9" s="37">
        <f t="shared" si="1"/>
        <v>-0.170315313500822</v>
      </c>
      <c r="E9" s="37">
        <f>(B9-'[3]2019年10月'!B9)/'[3]2019年10月'!B9</f>
        <v>0.274880610435877</v>
      </c>
      <c r="F9" s="36">
        <v>404.2094674983</v>
      </c>
      <c r="G9" s="36">
        <v>431.9589710579</v>
      </c>
      <c r="H9" s="37">
        <f t="shared" si="2"/>
        <v>-0.0642410632001446</v>
      </c>
    </row>
    <row r="10" customHeight="1" spans="1:8">
      <c r="A10" s="38" t="s">
        <v>42</v>
      </c>
      <c r="B10" s="36">
        <v>0.15437848</v>
      </c>
      <c r="C10" s="36">
        <v>0.11000696</v>
      </c>
      <c r="D10" s="37">
        <f t="shared" si="1"/>
        <v>0.403351933368579</v>
      </c>
      <c r="E10" s="37">
        <f>(B10-'[3]2019年10月'!B10)/'[3]2019年10月'!B10</f>
        <v>0.313339880530663</v>
      </c>
      <c r="F10" s="36">
        <v>1.50594374</v>
      </c>
      <c r="G10" s="36">
        <v>1.20115634</v>
      </c>
      <c r="H10" s="37">
        <f t="shared" si="2"/>
        <v>0.253744987101346</v>
      </c>
    </row>
    <row r="11" customHeight="1" spans="1:8">
      <c r="A11" s="35" t="s">
        <v>43</v>
      </c>
      <c r="B11" s="36">
        <f t="shared" ref="B11:G11" si="3">SUM(B12:B15)</f>
        <v>210.648052037</v>
      </c>
      <c r="C11" s="36">
        <f t="shared" si="3"/>
        <v>229.991244758</v>
      </c>
      <c r="D11" s="37">
        <f t="shared" si="1"/>
        <v>-0.084104039444428</v>
      </c>
      <c r="E11" s="37">
        <f>(B11-'[3]2019年10月'!B11)/'[3]2019年10月'!B11</f>
        <v>0.416442459462296</v>
      </c>
      <c r="F11" s="36">
        <f t="shared" si="3"/>
        <v>2086.458720525</v>
      </c>
      <c r="G11" s="36">
        <f t="shared" si="3"/>
        <v>2644.945232917</v>
      </c>
      <c r="H11" s="37">
        <f t="shared" si="2"/>
        <v>-0.211152391906455</v>
      </c>
    </row>
    <row r="12" customHeight="1" spans="1:8">
      <c r="A12" s="39" t="s">
        <v>44</v>
      </c>
      <c r="B12" s="36">
        <v>88.72768651</v>
      </c>
      <c r="C12" s="36">
        <v>91.67051832</v>
      </c>
      <c r="D12" s="37">
        <f t="shared" si="1"/>
        <v>-0.0321022708710696</v>
      </c>
      <c r="E12" s="37">
        <f>(B12-'[3]2019年10月'!B12)/'[3]2019年10月'!B12</f>
        <v>0.378257397640938</v>
      </c>
      <c r="F12" s="36">
        <v>859.21375757</v>
      </c>
      <c r="G12" s="36">
        <v>1006.53142149</v>
      </c>
      <c r="H12" s="37">
        <f t="shared" si="2"/>
        <v>-0.146361713876672</v>
      </c>
    </row>
    <row r="13" customHeight="1" spans="1:8">
      <c r="A13" s="39" t="s">
        <v>45</v>
      </c>
      <c r="B13" s="36">
        <v>108.7246749</v>
      </c>
      <c r="C13" s="36">
        <v>128.97221262</v>
      </c>
      <c r="D13" s="37">
        <f t="shared" si="1"/>
        <v>-0.156991473656862</v>
      </c>
      <c r="E13" s="37">
        <f>(B13-'[3]2019年10月'!B13)/'[3]2019年10月'!B13</f>
        <v>0.470567742241917</v>
      </c>
      <c r="F13" s="36">
        <v>1103.92821004</v>
      </c>
      <c r="G13" s="36">
        <v>1536.78334024</v>
      </c>
      <c r="H13" s="37">
        <f t="shared" si="2"/>
        <v>-0.281663080842873</v>
      </c>
    </row>
    <row r="14" customHeight="1" spans="1:8">
      <c r="A14" s="39" t="s">
        <v>46</v>
      </c>
      <c r="B14" s="36">
        <v>13.19477487</v>
      </c>
      <c r="C14" s="36">
        <v>9.34321307</v>
      </c>
      <c r="D14" s="37">
        <f t="shared" si="1"/>
        <v>0.412230971416775</v>
      </c>
      <c r="E14" s="37">
        <f>(B14-'[3]2019年10月'!B14)/'[3]2019年10月'!B14</f>
        <v>0.268311902671374</v>
      </c>
      <c r="F14" s="36">
        <v>123.29645043</v>
      </c>
      <c r="G14" s="36">
        <v>101.56151873</v>
      </c>
      <c r="H14" s="37">
        <f t="shared" si="2"/>
        <v>0.214007549038155</v>
      </c>
    </row>
    <row r="15" customHeight="1" spans="1:8">
      <c r="A15" s="39" t="s">
        <v>47</v>
      </c>
      <c r="B15" s="36">
        <v>0.000915757</v>
      </c>
      <c r="C15" s="36">
        <v>0.005300748</v>
      </c>
      <c r="D15" s="37">
        <f t="shared" si="1"/>
        <v>-0.82724004234874</v>
      </c>
      <c r="E15" s="37">
        <f>(B15-'[3]2019年10月'!B15)/'[3]2019年10月'!B15</f>
        <v>-0.608303349467305</v>
      </c>
      <c r="F15" s="36">
        <v>0.020302485</v>
      </c>
      <c r="G15" s="36">
        <v>0.068952457</v>
      </c>
      <c r="H15" s="37">
        <f t="shared" si="2"/>
        <v>-0.705558208027308</v>
      </c>
    </row>
    <row r="16" customHeight="1" spans="1:8">
      <c r="A16" s="35" t="s">
        <v>48</v>
      </c>
      <c r="B16" s="36">
        <f t="shared" ref="B16:G16" si="4">B6+B11</f>
        <v>377.6532267325</v>
      </c>
      <c r="C16" s="36">
        <f t="shared" si="4"/>
        <v>427.1739829682</v>
      </c>
      <c r="D16" s="37">
        <f t="shared" si="1"/>
        <v>-0.115926433280433</v>
      </c>
      <c r="E16" s="37">
        <f>(B16-'[3]2019年10月'!B16)/'[3]2019年10月'!B16</f>
        <v>0.370728381098922</v>
      </c>
      <c r="F16" s="36">
        <f t="shared" si="4"/>
        <v>3811.2623256733</v>
      </c>
      <c r="G16" s="36">
        <f t="shared" si="4"/>
        <v>4684.4739971949</v>
      </c>
      <c r="H16" s="37">
        <f t="shared" si="2"/>
        <v>-0.186405490145636</v>
      </c>
    </row>
    <row r="17" s="26" customFormat="1" customHeight="1" spans="1:12">
      <c r="A17" s="39" t="s">
        <v>49</v>
      </c>
      <c r="B17" s="36">
        <f t="shared" ref="B17:G17" si="5">B7+B12</f>
        <v>206.05559641</v>
      </c>
      <c r="C17" s="36">
        <f t="shared" si="5"/>
        <v>237.66149722</v>
      </c>
      <c r="D17" s="37">
        <f t="shared" si="1"/>
        <v>-0.132987047459113</v>
      </c>
      <c r="E17" s="37">
        <f>(B17-'[3]2019年10月'!B17)/'[3]2019年10月'!B17</f>
        <v>0.347731925859056</v>
      </c>
      <c r="F17" s="36">
        <f t="shared" si="5"/>
        <v>2043.58158307</v>
      </c>
      <c r="G17" s="36">
        <f t="shared" si="5"/>
        <v>2509.29252399</v>
      </c>
      <c r="H17" s="37">
        <f t="shared" si="2"/>
        <v>-0.185594519757098</v>
      </c>
      <c r="J17" s="27"/>
      <c r="K17" s="27"/>
      <c r="L17" s="28"/>
    </row>
    <row r="18" s="26" customFormat="1" customHeight="1" spans="1:12">
      <c r="A18" s="39" t="s">
        <v>50</v>
      </c>
      <c r="B18" s="36">
        <f t="shared" ref="B18:G18" si="6">B13</f>
        <v>108.7246749</v>
      </c>
      <c r="C18" s="36">
        <f t="shared" si="6"/>
        <v>128.97221262</v>
      </c>
      <c r="D18" s="37">
        <f t="shared" si="1"/>
        <v>-0.156991473656862</v>
      </c>
      <c r="E18" s="37">
        <f>(B18-'[3]2019年10月'!B18)/'[3]2019年10月'!B18</f>
        <v>0.470567742241917</v>
      </c>
      <c r="F18" s="36">
        <f t="shared" si="6"/>
        <v>1103.92821004</v>
      </c>
      <c r="G18" s="36">
        <f t="shared" si="6"/>
        <v>1536.78334024</v>
      </c>
      <c r="H18" s="37">
        <f t="shared" si="2"/>
        <v>-0.281663080842873</v>
      </c>
      <c r="J18" s="27"/>
      <c r="K18" s="27"/>
      <c r="L18" s="28"/>
    </row>
    <row r="19" s="26" customFormat="1" customHeight="1" spans="1:12">
      <c r="A19" s="39" t="s">
        <v>51</v>
      </c>
      <c r="B19" s="36">
        <f t="shared" ref="B19:G19" si="7">B8+B14</f>
        <v>28.74396858</v>
      </c>
      <c r="C19" s="36">
        <f t="shared" si="7"/>
        <v>19.47724979</v>
      </c>
      <c r="D19" s="37">
        <f t="shared" si="1"/>
        <v>0.47577141998547</v>
      </c>
      <c r="E19" s="37">
        <f>(B19-'[3]2019年10月'!B19)/'[3]2019年10月'!B19</f>
        <v>0.31131561240749</v>
      </c>
      <c r="F19" s="36">
        <f t="shared" si="7"/>
        <v>258.01681884</v>
      </c>
      <c r="G19" s="36">
        <f t="shared" si="7"/>
        <v>205.16905311</v>
      </c>
      <c r="H19" s="37">
        <f t="shared" si="2"/>
        <v>0.257581564709304</v>
      </c>
      <c r="J19" s="27"/>
      <c r="K19" s="27"/>
      <c r="L19" s="28"/>
    </row>
    <row r="20" s="26" customFormat="1" customHeight="1" spans="1:12">
      <c r="A20" s="39" t="s">
        <v>52</v>
      </c>
      <c r="B20" s="36">
        <f t="shared" ref="B20:G20" si="8">B9+B15</f>
        <v>33.9746083625</v>
      </c>
      <c r="C20" s="36">
        <f t="shared" si="8"/>
        <v>40.9530163782</v>
      </c>
      <c r="D20" s="37">
        <f t="shared" si="1"/>
        <v>-0.170400342462069</v>
      </c>
      <c r="E20" s="37">
        <f>(B20-'[3]2019年10月'!B20)/'[3]2019年10月'!B20</f>
        <v>0.274803133894449</v>
      </c>
      <c r="F20" s="36">
        <f t="shared" si="8"/>
        <v>404.2297699833</v>
      </c>
      <c r="G20" s="36">
        <f t="shared" si="8"/>
        <v>432.0279235149</v>
      </c>
      <c r="H20" s="37">
        <f t="shared" si="2"/>
        <v>-0.0643434186046108</v>
      </c>
      <c r="J20" s="27"/>
      <c r="K20" s="27"/>
      <c r="L20" s="28"/>
    </row>
    <row r="21" s="26" customFormat="1" customHeight="1" spans="1:12">
      <c r="A21" s="39" t="s">
        <v>53</v>
      </c>
      <c r="B21" s="36">
        <f t="shared" ref="B21:G21" si="9">B10</f>
        <v>0.15437848</v>
      </c>
      <c r="C21" s="36">
        <f t="shared" si="9"/>
        <v>0.11000696</v>
      </c>
      <c r="D21" s="37">
        <f t="shared" si="1"/>
        <v>0.403351933368579</v>
      </c>
      <c r="E21" s="37">
        <f>(B21-'[3]2019年10月'!B21)/'[3]2019年10月'!B21</f>
        <v>0.313339880530663</v>
      </c>
      <c r="F21" s="36">
        <f t="shared" si="9"/>
        <v>1.50594374</v>
      </c>
      <c r="G21" s="36">
        <f t="shared" si="9"/>
        <v>1.20115634</v>
      </c>
      <c r="H21" s="37">
        <f t="shared" si="2"/>
        <v>0.253744987101346</v>
      </c>
      <c r="J21" s="27"/>
      <c r="K21" s="27"/>
      <c r="L21" s="28"/>
    </row>
    <row r="22" customHeight="1" spans="1:11">
      <c r="A22" s="40"/>
      <c r="B22" s="41"/>
      <c r="C22" s="41"/>
      <c r="D22" s="42"/>
      <c r="E22" s="42"/>
      <c r="F22" s="41"/>
      <c r="G22" s="41"/>
      <c r="H22" s="42"/>
      <c r="K22" s="27"/>
    </row>
    <row r="24" s="26" customFormat="1" customHeight="1" spans="10:12">
      <c r="J24" s="27"/>
      <c r="K24" s="26"/>
      <c r="L24" s="28"/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10" workbookViewId="0">
      <selection activeCell="Q20" sqref="Q20"/>
    </sheetView>
  </sheetViews>
  <sheetFormatPr defaultColWidth="9" defaultRowHeight="13.5"/>
  <sheetData>
    <row r="1" ht="18.75" spans="1:13">
      <c r="A1" s="1" t="s">
        <v>54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55</v>
      </c>
      <c r="B2" s="5"/>
      <c r="C2" s="6"/>
      <c r="D2" s="5"/>
      <c r="E2" s="6"/>
      <c r="F2" s="5"/>
      <c r="G2" s="6"/>
      <c r="H2" s="5"/>
      <c r="I2" s="6"/>
      <c r="J2" s="5"/>
      <c r="K2" s="6"/>
      <c r="L2" s="5"/>
      <c r="M2" s="6"/>
    </row>
    <row r="3" ht="15" spans="1:13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24" t="s">
        <v>56</v>
      </c>
      <c r="M3" s="25"/>
    </row>
    <row r="4" spans="1:13">
      <c r="A4" s="10" t="s">
        <v>57</v>
      </c>
      <c r="B4" s="11" t="s">
        <v>4</v>
      </c>
      <c r="C4" s="12"/>
      <c r="D4" s="13"/>
      <c r="E4" s="14"/>
      <c r="F4" s="11" t="s">
        <v>58</v>
      </c>
      <c r="G4" s="12"/>
      <c r="H4" s="13"/>
      <c r="I4" s="14"/>
      <c r="J4" s="11" t="s">
        <v>59</v>
      </c>
      <c r="K4" s="12"/>
      <c r="L4" s="13"/>
      <c r="M4" s="14"/>
    </row>
    <row r="5" spans="1:13">
      <c r="A5" s="15"/>
      <c r="B5" s="11" t="s">
        <v>32</v>
      </c>
      <c r="C5" s="14"/>
      <c r="D5" s="11" t="s">
        <v>33</v>
      </c>
      <c r="E5" s="14"/>
      <c r="F5" s="11" t="s">
        <v>32</v>
      </c>
      <c r="G5" s="14"/>
      <c r="H5" s="11" t="s">
        <v>33</v>
      </c>
      <c r="I5" s="14"/>
      <c r="J5" s="11" t="s">
        <v>32</v>
      </c>
      <c r="K5" s="14"/>
      <c r="L5" s="11" t="s">
        <v>33</v>
      </c>
      <c r="M5" s="14"/>
    </row>
    <row r="6" spans="1:13">
      <c r="A6" s="15"/>
      <c r="B6" s="16" t="s">
        <v>60</v>
      </c>
      <c r="C6" s="17" t="s">
        <v>61</v>
      </c>
      <c r="D6" s="16" t="s">
        <v>60</v>
      </c>
      <c r="E6" s="17" t="s">
        <v>61</v>
      </c>
      <c r="F6" s="16" t="s">
        <v>60</v>
      </c>
      <c r="G6" s="17" t="s">
        <v>61</v>
      </c>
      <c r="H6" s="16" t="s">
        <v>60</v>
      </c>
      <c r="I6" s="17" t="s">
        <v>61</v>
      </c>
      <c r="J6" s="16" t="s">
        <v>60</v>
      </c>
      <c r="K6" s="17" t="s">
        <v>61</v>
      </c>
      <c r="L6" s="16" t="s">
        <v>60</v>
      </c>
      <c r="M6" s="17" t="s">
        <v>61</v>
      </c>
    </row>
    <row r="7" spans="1:13">
      <c r="A7" s="18"/>
      <c r="B7" s="19"/>
      <c r="C7" s="20" t="s">
        <v>62</v>
      </c>
      <c r="D7" s="19"/>
      <c r="E7" s="20" t="s">
        <v>62</v>
      </c>
      <c r="F7" s="19"/>
      <c r="G7" s="20" t="s">
        <v>62</v>
      </c>
      <c r="H7" s="19"/>
      <c r="I7" s="20" t="s">
        <v>62</v>
      </c>
      <c r="J7" s="19"/>
      <c r="K7" s="20" t="s">
        <v>62</v>
      </c>
      <c r="L7" s="19"/>
      <c r="M7" s="20" t="s">
        <v>62</v>
      </c>
    </row>
    <row r="8" spans="1:13">
      <c r="A8" s="21" t="s">
        <v>63</v>
      </c>
      <c r="B8" s="22">
        <v>32723.756</v>
      </c>
      <c r="C8" s="23">
        <f>(B8-[4]Sheet1!B8)/[4]Sheet1!B8</f>
        <v>-0.208905185075793</v>
      </c>
      <c r="D8" s="22">
        <v>354405.1436</v>
      </c>
      <c r="E8" s="23">
        <f>(D8-[4]Sheet1!D8)/[4]Sheet1!D8</f>
        <v>-0.179528507129192</v>
      </c>
      <c r="F8" s="22">
        <v>64804.5837</v>
      </c>
      <c r="G8" s="23">
        <f>(F8-[4]Sheet1!F8)/[4]Sheet1!F8</f>
        <v>-0.149078786684781</v>
      </c>
      <c r="H8" s="22">
        <v>661901.9517</v>
      </c>
      <c r="I8" s="23">
        <f>(H8-[4]Sheet1!H8)/[4]Sheet1!H8</f>
        <v>-0.0687664424335565</v>
      </c>
      <c r="J8" s="22">
        <f t="shared" ref="J8:J39" si="0">B8+F8</f>
        <v>97528.3397</v>
      </c>
      <c r="K8" s="23">
        <f>(J8-[4]Sheet1!J8)/[4]Sheet1!J8</f>
        <v>-0.170136125961557</v>
      </c>
      <c r="L8" s="22">
        <f t="shared" ref="L8:L39" si="1">D8+H8</f>
        <v>1016307.0953</v>
      </c>
      <c r="M8" s="23">
        <f>(L8-[4]Sheet1!L8)/[4]Sheet1!L8</f>
        <v>-0.11063450654608</v>
      </c>
    </row>
    <row r="9" spans="1:13">
      <c r="A9" s="21" t="s">
        <v>64</v>
      </c>
      <c r="B9" s="22">
        <v>28577.327412</v>
      </c>
      <c r="C9" s="23">
        <f>(B9-[4]Sheet1!B9)/[4]Sheet1!B9</f>
        <v>-0.106531762624913</v>
      </c>
      <c r="D9" s="22">
        <v>300010.182768</v>
      </c>
      <c r="E9" s="23">
        <f>(D9-[4]Sheet1!D9)/[4]Sheet1!D9</f>
        <v>-0.147765057311982</v>
      </c>
      <c r="F9" s="22">
        <v>30735.814</v>
      </c>
      <c r="G9" s="23">
        <f>(F9-[4]Sheet1!F9)/[4]Sheet1!F9</f>
        <v>-0.0742135048084879</v>
      </c>
      <c r="H9" s="22">
        <v>297395.3805</v>
      </c>
      <c r="I9" s="23">
        <f>(H9-[4]Sheet1!H9)/[4]Sheet1!H9</f>
        <v>-0.352273935169725</v>
      </c>
      <c r="J9" s="22">
        <f t="shared" si="0"/>
        <v>59313.141412</v>
      </c>
      <c r="K9" s="23">
        <f>(J9-[4]Sheet1!J9)/[4]Sheet1!J9</f>
        <v>-0.0900714459330174</v>
      </c>
      <c r="L9" s="22">
        <f t="shared" si="1"/>
        <v>597405.563268</v>
      </c>
      <c r="M9" s="23">
        <f>(L9-[4]Sheet1!L9)/[4]Sheet1!L9</f>
        <v>-0.263521649434715</v>
      </c>
    </row>
    <row r="10" spans="1:13">
      <c r="A10" s="21" t="s">
        <v>65</v>
      </c>
      <c r="B10" s="22">
        <v>46082.777951</v>
      </c>
      <c r="C10" s="23">
        <f>(B10-[4]Sheet1!B10)/[4]Sheet1!B10</f>
        <v>-0.0828136014232366</v>
      </c>
      <c r="D10" s="22">
        <v>486709.688684</v>
      </c>
      <c r="E10" s="23">
        <f>(D10-[4]Sheet1!D10)/[4]Sheet1!D10</f>
        <v>-0.095969640216899</v>
      </c>
      <c r="F10" s="22">
        <v>92292.6356</v>
      </c>
      <c r="G10" s="23">
        <f>(F10-[4]Sheet1!F10)/[4]Sheet1!F10</f>
        <v>-0.0527912116773284</v>
      </c>
      <c r="H10" s="22">
        <v>903972.0997</v>
      </c>
      <c r="I10" s="23">
        <f>(H10-[4]Sheet1!H10)/[4]Sheet1!H10</f>
        <v>-0.270956739876307</v>
      </c>
      <c r="J10" s="22">
        <f t="shared" si="0"/>
        <v>138375.413551</v>
      </c>
      <c r="K10" s="23">
        <f>(J10-[4]Sheet1!J10)/[4]Sheet1!J10</f>
        <v>-0.0630054139464876</v>
      </c>
      <c r="L10" s="22">
        <f t="shared" si="1"/>
        <v>1390681.788384</v>
      </c>
      <c r="M10" s="23">
        <f>(L10-[4]Sheet1!L10)/[4]Sheet1!L10</f>
        <v>-0.217980278309691</v>
      </c>
    </row>
    <row r="11" spans="1:13">
      <c r="A11" s="21" t="s">
        <v>66</v>
      </c>
      <c r="B11" s="22">
        <v>28551.444286</v>
      </c>
      <c r="C11" s="23">
        <f>(B11-[4]Sheet1!B11)/[4]Sheet1!B11</f>
        <v>-0.169042852509898</v>
      </c>
      <c r="D11" s="22">
        <v>299106.033108</v>
      </c>
      <c r="E11" s="23">
        <f>(D11-[4]Sheet1!D11)/[4]Sheet1!D11</f>
        <v>-0.194532710208724</v>
      </c>
      <c r="F11" s="22">
        <v>27048.0712</v>
      </c>
      <c r="G11" s="23">
        <f>(F11-[4]Sheet1!F11)/[4]Sheet1!F11</f>
        <v>-0.170325278290061</v>
      </c>
      <c r="H11" s="22">
        <v>272589.2901</v>
      </c>
      <c r="I11" s="23">
        <f>(H11-[4]Sheet1!H11)/[4]Sheet1!H11</f>
        <v>-0.311934890128531</v>
      </c>
      <c r="J11" s="22">
        <f t="shared" si="0"/>
        <v>55599.515486</v>
      </c>
      <c r="K11" s="23">
        <f>(J11-[4]Sheet1!J11)/[4]Sheet1!J11</f>
        <v>-0.169667222265554</v>
      </c>
      <c r="L11" s="22">
        <f t="shared" si="1"/>
        <v>571695.323208</v>
      </c>
      <c r="M11" s="23">
        <f>(L11-[4]Sheet1!L11)/[4]Sheet1!L11</f>
        <v>-0.255132329881232</v>
      </c>
    </row>
    <row r="12" spans="1:13">
      <c r="A12" s="21" t="s">
        <v>67</v>
      </c>
      <c r="B12" s="22">
        <v>34318.410477</v>
      </c>
      <c r="C12" s="23">
        <f>(B12-[4]Sheet1!B12)/[4]Sheet1!B12</f>
        <v>-0.347300908274001</v>
      </c>
      <c r="D12" s="22">
        <v>382309.653273</v>
      </c>
      <c r="E12" s="23">
        <f>(D12-[4]Sheet1!D12)/[4]Sheet1!D12</f>
        <v>-0.332908945690764</v>
      </c>
      <c r="F12" s="22">
        <v>57631.7127</v>
      </c>
      <c r="G12" s="23">
        <f>(F12-[4]Sheet1!F12)/[4]Sheet1!F12</f>
        <v>0.0113197092220238</v>
      </c>
      <c r="H12" s="22">
        <v>534862.5565</v>
      </c>
      <c r="I12" s="23">
        <f>(H12-[4]Sheet1!H12)/[4]Sheet1!H12</f>
        <v>-0.171508792366921</v>
      </c>
      <c r="J12" s="22">
        <f t="shared" si="0"/>
        <v>91950.123177</v>
      </c>
      <c r="K12" s="23">
        <f>(J12-[4]Sheet1!J12)/[4]Sheet1!J12</f>
        <v>-0.160777626942329</v>
      </c>
      <c r="L12" s="22">
        <f t="shared" si="1"/>
        <v>917172.209773</v>
      </c>
      <c r="M12" s="23">
        <f>(L12-[4]Sheet1!L12)/[4]Sheet1!L12</f>
        <v>-0.24740888243777</v>
      </c>
    </row>
    <row r="13" spans="1:13">
      <c r="A13" s="21" t="s">
        <v>68</v>
      </c>
      <c r="B13" s="22">
        <v>75175.335323</v>
      </c>
      <c r="C13" s="23">
        <f>(B13-[4]Sheet1!B13)/[4]Sheet1!B13</f>
        <v>-0.173049785719569</v>
      </c>
      <c r="D13" s="22">
        <v>805671.444641</v>
      </c>
      <c r="E13" s="23">
        <f>(D13-[4]Sheet1!D13)/[4]Sheet1!D13</f>
        <v>-0.159326338961333</v>
      </c>
      <c r="F13" s="22">
        <v>48279.9109</v>
      </c>
      <c r="G13" s="23">
        <f>(F13-[4]Sheet1!F13)/[4]Sheet1!F13</f>
        <v>-0.178715424110709</v>
      </c>
      <c r="H13" s="22">
        <v>528412.8942</v>
      </c>
      <c r="I13" s="23">
        <f>(H13-[4]Sheet1!H13)/[4]Sheet1!H13</f>
        <v>-0.238186050673533</v>
      </c>
      <c r="J13" s="22">
        <f t="shared" si="0"/>
        <v>123455.246223</v>
      </c>
      <c r="K13" s="23">
        <f>(J13-[4]Sheet1!J13)/[4]Sheet1!J13</f>
        <v>-0.175274741536853</v>
      </c>
      <c r="L13" s="22">
        <f t="shared" si="1"/>
        <v>1334084.338841</v>
      </c>
      <c r="M13" s="23">
        <f>(L13-[4]Sheet1!L13)/[4]Sheet1!L13</f>
        <v>-0.192437362275895</v>
      </c>
    </row>
    <row r="14" spans="1:13">
      <c r="A14" s="21" t="s">
        <v>69</v>
      </c>
      <c r="B14" s="22">
        <v>22436.122976</v>
      </c>
      <c r="C14" s="23">
        <f>(B14-[4]Sheet1!B14)/[4]Sheet1!B14</f>
        <v>-0.0836434532478562</v>
      </c>
      <c r="D14" s="22">
        <v>235954.291333</v>
      </c>
      <c r="E14" s="23">
        <f>(D14-[4]Sheet1!D14)/[4]Sheet1!D14</f>
        <v>-0.362718128123072</v>
      </c>
      <c r="F14" s="22">
        <v>34739.7836</v>
      </c>
      <c r="G14" s="23">
        <f>(F14-[4]Sheet1!F14)/[4]Sheet1!F14</f>
        <v>-0.0463425111963698</v>
      </c>
      <c r="H14" s="22">
        <v>346062.6485</v>
      </c>
      <c r="I14" s="23">
        <f>(H14-[4]Sheet1!H14)/[4]Sheet1!H14</f>
        <v>-0.166494998931435</v>
      </c>
      <c r="J14" s="22">
        <f t="shared" si="0"/>
        <v>57175.906576</v>
      </c>
      <c r="K14" s="23">
        <f>(J14-[4]Sheet1!J14)/[4]Sheet1!J14</f>
        <v>-0.0613359159954521</v>
      </c>
      <c r="L14" s="22">
        <f t="shared" si="1"/>
        <v>582016.939833</v>
      </c>
      <c r="M14" s="23">
        <f>(L14-[4]Sheet1!L14)/[4]Sheet1!L14</f>
        <v>-0.258993161086924</v>
      </c>
    </row>
    <row r="15" spans="1:13">
      <c r="A15" s="21" t="s">
        <v>70</v>
      </c>
      <c r="B15" s="22">
        <v>33661.290707</v>
      </c>
      <c r="C15" s="23">
        <f>(B15-[4]Sheet1!B15)/[4]Sheet1!B15</f>
        <v>-0.185358466529928</v>
      </c>
      <c r="D15" s="22">
        <v>347084.218066</v>
      </c>
      <c r="E15" s="23">
        <f>(D15-[4]Sheet1!D15)/[4]Sheet1!D15</f>
        <v>-0.159772636606677</v>
      </c>
      <c r="F15" s="22">
        <v>42677.8353</v>
      </c>
      <c r="G15" s="23">
        <f>(F15-[4]Sheet1!F15)/[4]Sheet1!F15</f>
        <v>-0.115044774639802</v>
      </c>
      <c r="H15" s="22">
        <v>464271.808</v>
      </c>
      <c r="I15" s="23">
        <f>(H15-[4]Sheet1!H15)/[4]Sheet1!H15</f>
        <v>-0.19786008085701</v>
      </c>
      <c r="J15" s="22">
        <f t="shared" si="0"/>
        <v>76339.126007</v>
      </c>
      <c r="K15" s="23">
        <f>(J15-[4]Sheet1!J15)/[4]Sheet1!J15</f>
        <v>-0.147490404561947</v>
      </c>
      <c r="L15" s="22">
        <f t="shared" si="1"/>
        <v>811356.026066</v>
      </c>
      <c r="M15" s="23">
        <f>(L15-[4]Sheet1!L15)/[4]Sheet1!L15</f>
        <v>-0.181997902512205</v>
      </c>
    </row>
    <row r="16" spans="1:13">
      <c r="A16" s="21" t="s">
        <v>71</v>
      </c>
      <c r="B16" s="22">
        <v>44267.165136</v>
      </c>
      <c r="C16" s="23">
        <f>(B16-[4]Sheet1!B16)/[4]Sheet1!B16</f>
        <v>-0.0375888383089342</v>
      </c>
      <c r="D16" s="22">
        <v>461736.610417</v>
      </c>
      <c r="E16" s="23">
        <f>(D16-[4]Sheet1!D16)/[4]Sheet1!D16</f>
        <v>-0.00988456683190105</v>
      </c>
      <c r="F16" s="22">
        <v>40640.9609</v>
      </c>
      <c r="G16" s="23">
        <f>(F16-[4]Sheet1!F16)/[4]Sheet1!F16</f>
        <v>-0.00598471592351993</v>
      </c>
      <c r="H16" s="22">
        <v>388487.8558</v>
      </c>
      <c r="I16" s="23">
        <f>(H16-[4]Sheet1!H16)/[4]Sheet1!H16</f>
        <v>-0.0730302784351377</v>
      </c>
      <c r="J16" s="22">
        <f t="shared" si="0"/>
        <v>84908.126036</v>
      </c>
      <c r="K16" s="23">
        <f>(J16-[4]Sheet1!J16)/[4]Sheet1!J16</f>
        <v>-0.0227162671890551</v>
      </c>
      <c r="L16" s="22">
        <f t="shared" si="1"/>
        <v>850224.466217</v>
      </c>
      <c r="M16" s="23">
        <f>(L16-[4]Sheet1!L16)/[4]Sheet1!L16</f>
        <v>-0.0397725279235777</v>
      </c>
    </row>
    <row r="17" spans="1:13">
      <c r="A17" s="21" t="s">
        <v>72</v>
      </c>
      <c r="B17" s="22">
        <v>104100.866719</v>
      </c>
      <c r="C17" s="23">
        <f>(B17-[4]Sheet1!B17)/[4]Sheet1!B17</f>
        <v>-0.252630987480701</v>
      </c>
      <c r="D17" s="22">
        <v>1145550.048935</v>
      </c>
      <c r="E17" s="23">
        <f>(D17-[4]Sheet1!D17)/[4]Sheet1!D17</f>
        <v>-0.192301218310265</v>
      </c>
      <c r="F17" s="22">
        <v>209054.305</v>
      </c>
      <c r="G17" s="23">
        <f>(F17-[4]Sheet1!F17)/[4]Sheet1!F17</f>
        <v>-0.0974583139269461</v>
      </c>
      <c r="H17" s="22">
        <v>2060521.1869</v>
      </c>
      <c r="I17" s="23">
        <f>(H17-[4]Sheet1!H17)/[4]Sheet1!H17</f>
        <v>-0.21686381073509</v>
      </c>
      <c r="J17" s="22">
        <f t="shared" si="0"/>
        <v>313155.171719</v>
      </c>
      <c r="K17" s="23">
        <f>(J17-[4]Sheet1!J17)/[4]Sheet1!J17</f>
        <v>-0.155729835042881</v>
      </c>
      <c r="L17" s="22">
        <f t="shared" si="1"/>
        <v>3206071.235835</v>
      </c>
      <c r="M17" s="23">
        <f>(L17-[4]Sheet1!L17)/[4]Sheet1!L17</f>
        <v>-0.208260852916966</v>
      </c>
    </row>
    <row r="18" spans="1:13">
      <c r="A18" s="21" t="s">
        <v>73</v>
      </c>
      <c r="B18" s="22">
        <v>146324.314893</v>
      </c>
      <c r="C18" s="23">
        <f>(B18-[4]Sheet1!B18)/[4]Sheet1!B18</f>
        <v>-0.0347951501391688</v>
      </c>
      <c r="D18" s="22">
        <v>1377010.824734</v>
      </c>
      <c r="E18" s="23">
        <f>(D18-[4]Sheet1!D18)/[4]Sheet1!D18</f>
        <v>-0.0950967944331241</v>
      </c>
      <c r="F18" s="22">
        <v>145213.5013</v>
      </c>
      <c r="G18" s="23">
        <f>(F18-[4]Sheet1!F18)/[4]Sheet1!F18</f>
        <v>-0.111738653243217</v>
      </c>
      <c r="H18" s="22">
        <v>1407864.0102</v>
      </c>
      <c r="I18" s="23">
        <f>(H18-[4]Sheet1!H18)/[4]Sheet1!H18</f>
        <v>-0.260942888496848</v>
      </c>
      <c r="J18" s="22">
        <f t="shared" si="0"/>
        <v>291537.816193</v>
      </c>
      <c r="K18" s="23">
        <f>(J18-[4]Sheet1!J18)/[4]Sheet1!J18</f>
        <v>-0.0747176360560281</v>
      </c>
      <c r="L18" s="22">
        <f t="shared" si="1"/>
        <v>2784874.834934</v>
      </c>
      <c r="M18" s="23">
        <f>(L18-[4]Sheet1!L18)/[4]Sheet1!L18</f>
        <v>-0.187293615164141</v>
      </c>
    </row>
    <row r="19" spans="1:13">
      <c r="A19" s="21" t="s">
        <v>74</v>
      </c>
      <c r="B19" s="22">
        <v>56807.266111</v>
      </c>
      <c r="C19" s="23">
        <f>(B19-[4]Sheet1!B19)/[4]Sheet1!B19</f>
        <v>-0.244303848248119</v>
      </c>
      <c r="D19" s="22">
        <v>628598.496371</v>
      </c>
      <c r="E19" s="23">
        <f>(D19-[4]Sheet1!D19)/[4]Sheet1!D19</f>
        <v>-0.0899144943960845</v>
      </c>
      <c r="F19" s="22">
        <v>82483.3755</v>
      </c>
      <c r="G19" s="23">
        <f>(F19-[4]Sheet1!F19)/[4]Sheet1!F19</f>
        <v>0.0160464755819977</v>
      </c>
      <c r="H19" s="22">
        <v>744610.5407</v>
      </c>
      <c r="I19" s="23">
        <f>(H19-[4]Sheet1!H19)/[4]Sheet1!H19</f>
        <v>-0.169244724865313</v>
      </c>
      <c r="J19" s="22">
        <f t="shared" si="0"/>
        <v>139290.641611</v>
      </c>
      <c r="K19" s="23">
        <f>(J19-[4]Sheet1!J19)/[4]Sheet1!J19</f>
        <v>-0.109126076957172</v>
      </c>
      <c r="L19" s="22">
        <f t="shared" si="1"/>
        <v>1373209.037071</v>
      </c>
      <c r="M19" s="23">
        <f>(L19-[4]Sheet1!L19)/[4]Sheet1!L19</f>
        <v>-0.13471837355454</v>
      </c>
    </row>
    <row r="20" spans="1:13">
      <c r="A20" s="21" t="s">
        <v>75</v>
      </c>
      <c r="B20" s="22">
        <v>35374.20273</v>
      </c>
      <c r="C20" s="23">
        <f>(B20-[4]Sheet1!B20)/[4]Sheet1!B20</f>
        <v>-0.255024318503162</v>
      </c>
      <c r="D20" s="22">
        <v>386530.476249</v>
      </c>
      <c r="E20" s="23">
        <f>(D20-[4]Sheet1!D20)/[4]Sheet1!D20</f>
        <v>-0.145734561559089</v>
      </c>
      <c r="F20" s="22">
        <v>93869.971</v>
      </c>
      <c r="G20" s="23">
        <f>(F20-[4]Sheet1!F20)/[4]Sheet1!F20</f>
        <v>0.0514168903207607</v>
      </c>
      <c r="H20" s="22">
        <v>828006.4839</v>
      </c>
      <c r="I20" s="23">
        <f>(H20-[4]Sheet1!H20)/[4]Sheet1!H20</f>
        <v>-0.258109876392131</v>
      </c>
      <c r="J20" s="22">
        <f t="shared" si="0"/>
        <v>129244.17373</v>
      </c>
      <c r="K20" s="23">
        <f>(J20-[4]Sheet1!J20)/[4]Sheet1!J20</f>
        <v>-0.0549784193511192</v>
      </c>
      <c r="L20" s="22">
        <f t="shared" si="1"/>
        <v>1214536.960149</v>
      </c>
      <c r="M20" s="23">
        <f>(L20-[4]Sheet1!L20)/[4]Sheet1!L20</f>
        <v>-0.225693536599626</v>
      </c>
    </row>
    <row r="21" spans="1:13">
      <c r="A21" s="21" t="s">
        <v>76</v>
      </c>
      <c r="B21" s="22">
        <v>39435.737903</v>
      </c>
      <c r="C21" s="23">
        <f>(B21-[4]Sheet1!B21)/[4]Sheet1!B21</f>
        <v>0.225668684732452</v>
      </c>
      <c r="D21" s="22">
        <v>351293.908458</v>
      </c>
      <c r="E21" s="23">
        <f>(D21-[4]Sheet1!D21)/[4]Sheet1!D21</f>
        <v>-0.268194164607901</v>
      </c>
      <c r="F21" s="22">
        <v>65000.4329</v>
      </c>
      <c r="G21" s="23">
        <f>(F21-[4]Sheet1!F21)/[4]Sheet1!F21</f>
        <v>0.401803341132879</v>
      </c>
      <c r="H21" s="22">
        <v>601122.8776</v>
      </c>
      <c r="I21" s="23">
        <f>(H21-[4]Sheet1!H21)/[4]Sheet1!H21</f>
        <v>-0.2312990321328</v>
      </c>
      <c r="J21" s="22">
        <f t="shared" si="0"/>
        <v>104436.170803</v>
      </c>
      <c r="K21" s="23">
        <f>(J21-[4]Sheet1!J21)/[4]Sheet1!J21</f>
        <v>0.329651315913814</v>
      </c>
      <c r="L21" s="22">
        <f t="shared" si="1"/>
        <v>952416.786058</v>
      </c>
      <c r="M21" s="23">
        <f>(L21-[4]Sheet1!L21)/[4]Sheet1!L21</f>
        <v>-0.245332735598276</v>
      </c>
    </row>
    <row r="22" spans="1:13">
      <c r="A22" s="21" t="s">
        <v>77</v>
      </c>
      <c r="B22" s="22">
        <v>113990.125747</v>
      </c>
      <c r="C22" s="23">
        <f>(B22-[4]Sheet1!B22)/[4]Sheet1!B22</f>
        <v>-0.141771698767793</v>
      </c>
      <c r="D22" s="22">
        <v>1235317.062086</v>
      </c>
      <c r="E22" s="23">
        <f>(D22-[4]Sheet1!D22)/[4]Sheet1!D22</f>
        <v>-0.106139762619795</v>
      </c>
      <c r="F22" s="22">
        <v>177855.0732</v>
      </c>
      <c r="G22" s="23">
        <f>(F22-[4]Sheet1!F22)/[4]Sheet1!F22</f>
        <v>-0.240767482822539</v>
      </c>
      <c r="H22" s="22">
        <v>1818619.9436</v>
      </c>
      <c r="I22" s="23">
        <f>(H22-[4]Sheet1!H22)/[4]Sheet1!H22</f>
        <v>-0.21138423188367</v>
      </c>
      <c r="J22" s="22">
        <f t="shared" si="0"/>
        <v>291845.198947</v>
      </c>
      <c r="K22" s="23">
        <f>(J22-[4]Sheet1!J22)/[4]Sheet1!J22</f>
        <v>-0.204947587964813</v>
      </c>
      <c r="L22" s="22">
        <f t="shared" si="1"/>
        <v>3053937.005686</v>
      </c>
      <c r="M22" s="23">
        <f>(L22-[4]Sheet1!L22)/[4]Sheet1!L22</f>
        <v>-0.171947024774019</v>
      </c>
    </row>
    <row r="23" spans="1:13">
      <c r="A23" s="21" t="s">
        <v>78</v>
      </c>
      <c r="B23" s="22">
        <v>55062.518649</v>
      </c>
      <c r="C23" s="23">
        <f>(B23-[4]Sheet1!B23)/[4]Sheet1!B23</f>
        <v>-0.205760786507513</v>
      </c>
      <c r="D23" s="22">
        <v>583012.534642</v>
      </c>
      <c r="E23" s="23">
        <f>(D23-[4]Sheet1!D23)/[4]Sheet1!D23</f>
        <v>-0.0731251768097503</v>
      </c>
      <c r="F23" s="22">
        <v>138852.0641</v>
      </c>
      <c r="G23" s="23">
        <f>(F23-[4]Sheet1!F23)/[4]Sheet1!F23</f>
        <v>-0.194600482714434</v>
      </c>
      <c r="H23" s="22">
        <v>1473625.7376</v>
      </c>
      <c r="I23" s="23">
        <f>(H23-[4]Sheet1!H23)/[4]Sheet1!H23</f>
        <v>-0.115738934582517</v>
      </c>
      <c r="J23" s="22">
        <f t="shared" si="0"/>
        <v>193914.582749</v>
      </c>
      <c r="K23" s="23">
        <f>(J23-[4]Sheet1!J23)/[4]Sheet1!J23</f>
        <v>-0.197801236605695</v>
      </c>
      <c r="L23" s="22">
        <f t="shared" si="1"/>
        <v>2056638.272242</v>
      </c>
      <c r="M23" s="23">
        <f>(L23-[4]Sheet1!L23)/[4]Sheet1!L23</f>
        <v>-0.104062058954264</v>
      </c>
    </row>
    <row r="24" spans="1:13">
      <c r="A24" s="21" t="s">
        <v>79</v>
      </c>
      <c r="B24" s="22">
        <v>71220.954558</v>
      </c>
      <c r="C24" s="23">
        <f>(B24-[4]Sheet1!B24)/[4]Sheet1!B24</f>
        <v>-0.289033586878889</v>
      </c>
      <c r="D24" s="22">
        <v>732833.358635</v>
      </c>
      <c r="E24" s="23">
        <f>(D24-[4]Sheet1!D24)/[4]Sheet1!D24</f>
        <v>-0.237675840892259</v>
      </c>
      <c r="F24" s="22">
        <v>92123.818</v>
      </c>
      <c r="G24" s="23">
        <f>(F24-[4]Sheet1!F24)/[4]Sheet1!F24</f>
        <v>-0.0829475600508101</v>
      </c>
      <c r="H24" s="22">
        <v>963052.3399</v>
      </c>
      <c r="I24" s="23">
        <f>(H24-[4]Sheet1!H24)/[4]Sheet1!H24</f>
        <v>-0.20681058451095</v>
      </c>
      <c r="J24" s="22">
        <f t="shared" si="0"/>
        <v>163344.772558</v>
      </c>
      <c r="K24" s="23">
        <f>(J24-[4]Sheet1!J24)/[4]Sheet1!J24</f>
        <v>-0.185845954131041</v>
      </c>
      <c r="L24" s="22">
        <f t="shared" si="1"/>
        <v>1695885.698535</v>
      </c>
      <c r="M24" s="23">
        <f>(L24-[4]Sheet1!L24)/[4]Sheet1!L24</f>
        <v>-0.220449601048897</v>
      </c>
    </row>
    <row r="25" spans="1:13">
      <c r="A25" s="21" t="s">
        <v>80</v>
      </c>
      <c r="B25" s="22">
        <v>65520.237973</v>
      </c>
      <c r="C25" s="23">
        <f>(B25-[4]Sheet1!B25)/[4]Sheet1!B25</f>
        <v>-0.227067865609447</v>
      </c>
      <c r="D25" s="22">
        <v>686262.616168</v>
      </c>
      <c r="E25" s="23">
        <f>(D25-[4]Sheet1!D25)/[4]Sheet1!D25</f>
        <v>-0.177679729235821</v>
      </c>
      <c r="F25" s="22">
        <v>51625.8342</v>
      </c>
      <c r="G25" s="23">
        <f>(F25-[4]Sheet1!F25)/[4]Sheet1!F25</f>
        <v>-0.202666620905747</v>
      </c>
      <c r="H25" s="22">
        <v>561443.4659</v>
      </c>
      <c r="I25" s="23">
        <f>(H25-[4]Sheet1!H25)/[4]Sheet1!H25</f>
        <v>-0.418489315159073</v>
      </c>
      <c r="J25" s="22">
        <f t="shared" si="0"/>
        <v>117146.072173</v>
      </c>
      <c r="K25" s="23">
        <f>(J25-[4]Sheet1!J25)/[4]Sheet1!J25</f>
        <v>-0.216500910030108</v>
      </c>
      <c r="L25" s="22">
        <f t="shared" si="1"/>
        <v>1247706.082068</v>
      </c>
      <c r="M25" s="23">
        <f>(L25-[4]Sheet1!L25)/[4]Sheet1!L25</f>
        <v>-0.306843599440718</v>
      </c>
    </row>
    <row r="26" spans="1:13">
      <c r="A26" s="21" t="s">
        <v>81</v>
      </c>
      <c r="B26" s="22">
        <v>172014.124806</v>
      </c>
      <c r="C26" s="23">
        <f>(B26-[4]Sheet1!B26)/[4]Sheet1!B26</f>
        <v>-0.260566586939101</v>
      </c>
      <c r="D26" s="22">
        <v>1753648.495914</v>
      </c>
      <c r="E26" s="23">
        <f>(D26-[4]Sheet1!D26)/[4]Sheet1!D26</f>
        <v>-0.2028452715501</v>
      </c>
      <c r="F26" s="22">
        <v>184899.9086</v>
      </c>
      <c r="G26" s="23">
        <f>(F26-[4]Sheet1!F26)/[4]Sheet1!F26</f>
        <v>-0.129695358756392</v>
      </c>
      <c r="H26" s="22">
        <v>1818348</v>
      </c>
      <c r="I26" s="23">
        <f>(H26-[4]Sheet1!H26)/[4]Sheet1!H26</f>
        <v>-0.193644940642734</v>
      </c>
      <c r="J26" s="22">
        <f t="shared" si="0"/>
        <v>356914.033406</v>
      </c>
      <c r="K26" s="23">
        <f>(J26-[4]Sheet1!J26)/[4]Sheet1!J26</f>
        <v>-0.198097131854115</v>
      </c>
      <c r="L26" s="22">
        <f t="shared" si="1"/>
        <v>3571996.495914</v>
      </c>
      <c r="M26" s="23">
        <f>(L26-[4]Sheet1!L26)/[4]Sheet1!L26</f>
        <v>-0.198188171475151</v>
      </c>
    </row>
    <row r="27" spans="1:13">
      <c r="A27" s="21" t="s">
        <v>82</v>
      </c>
      <c r="B27" s="22">
        <v>45167.006098</v>
      </c>
      <c r="C27" s="23">
        <f>(B27-[4]Sheet1!B27)/[4]Sheet1!B27</f>
        <v>0.0636798658725713</v>
      </c>
      <c r="D27" s="22">
        <v>405270.832686</v>
      </c>
      <c r="E27" s="23">
        <f>(D27-[4]Sheet1!D27)/[4]Sheet1!D27</f>
        <v>-0.202395735942407</v>
      </c>
      <c r="F27" s="22">
        <v>21748.3724</v>
      </c>
      <c r="G27" s="23">
        <f>(F27-[4]Sheet1!F27)/[4]Sheet1!F27</f>
        <v>-0.021927644257412</v>
      </c>
      <c r="H27" s="22">
        <v>227936.8529</v>
      </c>
      <c r="I27" s="23">
        <f>(H27-[4]Sheet1!H27)/[4]Sheet1!H27</f>
        <v>-0.395967212134549</v>
      </c>
      <c r="J27" s="22">
        <f t="shared" si="0"/>
        <v>66915.378498</v>
      </c>
      <c r="K27" s="23">
        <f>(J27-[4]Sheet1!J27)/[4]Sheet1!J27</f>
        <v>0.0342579748815612</v>
      </c>
      <c r="L27" s="22">
        <f t="shared" si="1"/>
        <v>633207.685586</v>
      </c>
      <c r="M27" s="23">
        <f>(L27-[4]Sheet1!L27)/[4]Sheet1!L27</f>
        <v>-0.284889713466367</v>
      </c>
    </row>
    <row r="28" spans="1:13">
      <c r="A28" s="21" t="s">
        <v>83</v>
      </c>
      <c r="B28" s="22">
        <v>7275.114396</v>
      </c>
      <c r="C28" s="23">
        <f>(B28-[4]Sheet1!B28)/[4]Sheet1!B28</f>
        <v>-0.423518333067392</v>
      </c>
      <c r="D28" s="22">
        <v>79929.619045</v>
      </c>
      <c r="E28" s="23">
        <f>(D28-[4]Sheet1!D28)/[4]Sheet1!D28</f>
        <v>-0.381242704179025</v>
      </c>
      <c r="F28" s="22">
        <v>6927.71087</v>
      </c>
      <c r="G28" s="23">
        <f>(F28-[4]Sheet1!F28)/[4]Sheet1!F28</f>
        <v>-0.292612828327016</v>
      </c>
      <c r="H28" s="22">
        <v>67963.59885</v>
      </c>
      <c r="I28" s="23">
        <f>(H28-[4]Sheet1!H28)/[4]Sheet1!H28</f>
        <v>-0.568589781216388</v>
      </c>
      <c r="J28" s="22">
        <f t="shared" si="0"/>
        <v>14202.825266</v>
      </c>
      <c r="K28" s="23">
        <f>(J28-[4]Sheet1!J28)/[4]Sheet1!J28</f>
        <v>-0.366319657217044</v>
      </c>
      <c r="L28" s="22">
        <f t="shared" si="1"/>
        <v>147893.217895</v>
      </c>
      <c r="M28" s="23">
        <f>(L28-[4]Sheet1!L28)/[4]Sheet1!L28</f>
        <v>-0.484181980869051</v>
      </c>
    </row>
    <row r="29" spans="1:13">
      <c r="A29" s="21" t="s">
        <v>84</v>
      </c>
      <c r="B29" s="22">
        <v>36080.971576</v>
      </c>
      <c r="C29" s="23">
        <f>(B29-[4]Sheet1!B29)/[4]Sheet1!B29</f>
        <v>-0.143227441580408</v>
      </c>
      <c r="D29" s="22">
        <v>392231.641692</v>
      </c>
      <c r="E29" s="23">
        <f>(D29-[4]Sheet1!D29)/[4]Sheet1!D29</f>
        <v>-0.268278758534226</v>
      </c>
      <c r="F29" s="22">
        <v>54425.0541</v>
      </c>
      <c r="G29" s="23">
        <f>(F29-[4]Sheet1!F29)/[4]Sheet1!F29</f>
        <v>0.200621139984812</v>
      </c>
      <c r="H29" s="22">
        <v>511040.1886</v>
      </c>
      <c r="I29" s="23">
        <f>(H29-[4]Sheet1!H29)/[4]Sheet1!H29</f>
        <v>-0.0783001326043972</v>
      </c>
      <c r="J29" s="22">
        <f t="shared" si="0"/>
        <v>90506.025676</v>
      </c>
      <c r="K29" s="23">
        <f>(J29-[4]Sheet1!J29)/[4]Sheet1!J29</f>
        <v>0.035023997816465</v>
      </c>
      <c r="L29" s="22">
        <f t="shared" si="1"/>
        <v>903271.830292</v>
      </c>
      <c r="M29" s="23">
        <f>(L29-[4]Sheet1!L29)/[4]Sheet1!L29</f>
        <v>-0.171685436452685</v>
      </c>
    </row>
    <row r="30" spans="1:13">
      <c r="A30" s="21" t="s">
        <v>85</v>
      </c>
      <c r="B30" s="22">
        <v>85486.207954</v>
      </c>
      <c r="C30" s="23">
        <f>(B30-[4]Sheet1!B30)/[4]Sheet1!B30</f>
        <v>0.0607785187770301</v>
      </c>
      <c r="D30" s="22">
        <v>893155.779784</v>
      </c>
      <c r="E30" s="23">
        <f>(D30-[4]Sheet1!D30)/[4]Sheet1!D30</f>
        <v>0.0646935952337372</v>
      </c>
      <c r="F30" s="22">
        <v>80282.7438</v>
      </c>
      <c r="G30" s="23">
        <f>(F30-[4]Sheet1!F30)/[4]Sheet1!F30</f>
        <v>-0.0108517509900693</v>
      </c>
      <c r="H30" s="22">
        <v>812128.0198</v>
      </c>
      <c r="I30" s="23">
        <f>(H30-[4]Sheet1!H30)/[4]Sheet1!H30</f>
        <v>0.0523699166618658</v>
      </c>
      <c r="J30" s="22">
        <f t="shared" si="0"/>
        <v>165768.951754</v>
      </c>
      <c r="K30" s="23">
        <f>(J30-[4]Sheet1!J30)/[4]Sheet1!J30</f>
        <v>0.0248359935828244</v>
      </c>
      <c r="L30" s="22">
        <f t="shared" si="1"/>
        <v>1705283.799584</v>
      </c>
      <c r="M30" s="23">
        <f>(L30-[4]Sheet1!L30)/[4]Sheet1!L30</f>
        <v>0.0587887423599024</v>
      </c>
    </row>
    <row r="31" spans="1:13">
      <c r="A31" s="21" t="s">
        <v>86</v>
      </c>
      <c r="B31" s="22">
        <v>20758.58614</v>
      </c>
      <c r="C31" s="23">
        <f>(B31-[4]Sheet1!B31)/[4]Sheet1!B31</f>
        <v>-0.188115872201674</v>
      </c>
      <c r="D31" s="22">
        <v>218405.297627</v>
      </c>
      <c r="E31" s="23">
        <f>(D31-[4]Sheet1!D31)/[4]Sheet1!D31</f>
        <v>-0.142821729618497</v>
      </c>
      <c r="F31" s="22">
        <v>43500.686</v>
      </c>
      <c r="G31" s="23">
        <f>(F31-[4]Sheet1!F31)/[4]Sheet1!F31</f>
        <v>-0.0685529885606685</v>
      </c>
      <c r="H31" s="22">
        <v>422887.6811</v>
      </c>
      <c r="I31" s="23">
        <f>(H31-[4]Sheet1!H31)/[4]Sheet1!H31</f>
        <v>-0.191012615704327</v>
      </c>
      <c r="J31" s="22">
        <f t="shared" si="0"/>
        <v>64259.27214</v>
      </c>
      <c r="K31" s="23">
        <f>(J31-[4]Sheet1!J31)/[4]Sheet1!J31</f>
        <v>-0.110852756495359</v>
      </c>
      <c r="L31" s="22">
        <f t="shared" si="1"/>
        <v>641292.978727</v>
      </c>
      <c r="M31" s="23">
        <f>(L31-[4]Sheet1!L31)/[4]Sheet1!L31</f>
        <v>-0.175220574785469</v>
      </c>
    </row>
    <row r="32" spans="1:13">
      <c r="A32" s="21" t="s">
        <v>87</v>
      </c>
      <c r="B32" s="22">
        <v>69527.924092</v>
      </c>
      <c r="C32" s="23">
        <f>(B32-[4]Sheet1!B32)/[4]Sheet1!B32</f>
        <v>-0.0353831017397953</v>
      </c>
      <c r="D32" s="22">
        <v>697585.813658</v>
      </c>
      <c r="E32" s="23">
        <f>(D32-[4]Sheet1!D32)/[4]Sheet1!D32</f>
        <v>-0.0581297812520765</v>
      </c>
      <c r="F32" s="22">
        <v>78902.7654</v>
      </c>
      <c r="G32" s="23">
        <f>(F32-[4]Sheet1!F32)/[4]Sheet1!F32</f>
        <v>0.00322028272787899</v>
      </c>
      <c r="H32" s="22">
        <v>790483.571</v>
      </c>
      <c r="I32" s="23">
        <f>(H32-[4]Sheet1!H32)/[4]Sheet1!H32</f>
        <v>-0.160189245037947</v>
      </c>
      <c r="J32" s="22">
        <f t="shared" si="0"/>
        <v>148430.689492</v>
      </c>
      <c r="K32" s="23">
        <f>(J32-[4]Sheet1!J32)/[4]Sheet1!J32</f>
        <v>-0.0152399218054042</v>
      </c>
      <c r="L32" s="22">
        <f t="shared" si="1"/>
        <v>1488069.384658</v>
      </c>
      <c r="M32" s="23">
        <f>(L32-[4]Sheet1!L32)/[4]Sheet1!L32</f>
        <v>-0.115246568687634</v>
      </c>
    </row>
    <row r="33" spans="1:13">
      <c r="A33" s="21" t="s">
        <v>88</v>
      </c>
      <c r="B33" s="22">
        <v>19274.1402</v>
      </c>
      <c r="C33" s="23">
        <f>(B33-[4]Sheet1!B33)/[4]Sheet1!B33</f>
        <v>-0.0307623552285343</v>
      </c>
      <c r="D33" s="22">
        <v>167632.1608</v>
      </c>
      <c r="E33" s="23">
        <f>(D33-[4]Sheet1!D33)/[4]Sheet1!D33</f>
        <v>-0.192544797232766</v>
      </c>
      <c r="F33" s="22">
        <v>11094.7772</v>
      </c>
      <c r="G33" s="23">
        <f>(F33-[4]Sheet1!F33)/[4]Sheet1!F33</f>
        <v>0.258938623869958</v>
      </c>
      <c r="H33" s="22">
        <v>85815.6012</v>
      </c>
      <c r="I33" s="23">
        <f>(H33-[4]Sheet1!H33)/[4]Sheet1!H33</f>
        <v>-0.0749687083126437</v>
      </c>
      <c r="J33" s="22">
        <f t="shared" si="0"/>
        <v>30368.9174</v>
      </c>
      <c r="K33" s="23">
        <f>(J33-[4]Sheet1!J33)/[4]Sheet1!J33</f>
        <v>0.0581991424002449</v>
      </c>
      <c r="L33" s="22">
        <f t="shared" si="1"/>
        <v>253447.762</v>
      </c>
      <c r="M33" s="23">
        <f>(L33-[4]Sheet1!L33)/[4]Sheet1!L33</f>
        <v>-0.156231674947116</v>
      </c>
    </row>
    <row r="34" spans="1:13">
      <c r="A34" s="21" t="s">
        <v>89</v>
      </c>
      <c r="B34" s="22">
        <v>83708.789117</v>
      </c>
      <c r="C34" s="23">
        <f>(B34-[4]Sheet1!B34)/[4]Sheet1!B34</f>
        <v>0.00598641474799629</v>
      </c>
      <c r="D34" s="22">
        <v>851708.107158</v>
      </c>
      <c r="E34" s="23">
        <f>(D34-[4]Sheet1!D34)/[4]Sheet1!D34</f>
        <v>-0.0593605383135526</v>
      </c>
      <c r="F34" s="22">
        <v>51252.4655</v>
      </c>
      <c r="G34" s="23">
        <f>(F34-[4]Sheet1!F34)/[4]Sheet1!F34</f>
        <v>0.018159864081144</v>
      </c>
      <c r="H34" s="22">
        <v>482192.2763</v>
      </c>
      <c r="I34" s="23">
        <f>(H34-[4]Sheet1!H34)/[4]Sheet1!H34</f>
        <v>-0.38221179494166</v>
      </c>
      <c r="J34" s="22">
        <f t="shared" si="0"/>
        <v>134961.254617</v>
      </c>
      <c r="K34" s="23">
        <f>(J34-[4]Sheet1!J34)/[4]Sheet1!J34</f>
        <v>0.0105749265515596</v>
      </c>
      <c r="L34" s="22">
        <f t="shared" si="1"/>
        <v>1333900.383458</v>
      </c>
      <c r="M34" s="23">
        <f>(L34-[4]Sheet1!L34)/[4]Sheet1!L34</f>
        <v>-0.208823359980575</v>
      </c>
    </row>
    <row r="35" spans="1:13">
      <c r="A35" s="21" t="s">
        <v>90</v>
      </c>
      <c r="B35" s="22">
        <v>27883.22934</v>
      </c>
      <c r="C35" s="23">
        <f>(B35-[4]Sheet1!B35)/[4]Sheet1!B35</f>
        <v>-0.262420213667496</v>
      </c>
      <c r="D35" s="22">
        <v>306839.713129</v>
      </c>
      <c r="E35" s="23">
        <f>(D35-[4]Sheet1!D35)/[4]Sheet1!D35</f>
        <v>-0.299370891333176</v>
      </c>
      <c r="F35" s="22">
        <v>31525.9492</v>
      </c>
      <c r="G35" s="23">
        <f>(F35-[4]Sheet1!F35)/[4]Sheet1!F35</f>
        <v>-0.0163030542338531</v>
      </c>
      <c r="H35" s="22">
        <v>307886.8374</v>
      </c>
      <c r="I35" s="23">
        <f>(H35-[4]Sheet1!H35)/[4]Sheet1!H35</f>
        <v>-0.137562482739938</v>
      </c>
      <c r="J35" s="22">
        <f t="shared" si="0"/>
        <v>59409.17854</v>
      </c>
      <c r="K35" s="23">
        <f>(J35-[4]Sheet1!J35)/[4]Sheet1!J35</f>
        <v>-0.149500653051883</v>
      </c>
      <c r="L35" s="22">
        <f t="shared" si="1"/>
        <v>614726.550529</v>
      </c>
      <c r="M35" s="23">
        <f>(L35-[4]Sheet1!L35)/[4]Sheet1!L35</f>
        <v>-0.226705518102028</v>
      </c>
    </row>
    <row r="36" spans="1:13">
      <c r="A36" s="21" t="s">
        <v>91</v>
      </c>
      <c r="B36" s="22">
        <v>13270.434811</v>
      </c>
      <c r="C36" s="23">
        <f>(B36-[4]Sheet1!B36)/[4]Sheet1!B36</f>
        <v>-0.110260268383969</v>
      </c>
      <c r="D36" s="22">
        <v>125651.027572</v>
      </c>
      <c r="E36" s="23">
        <f>(D36-[4]Sheet1!D36)/[4]Sheet1!D36</f>
        <v>-0.146779108613061</v>
      </c>
      <c r="F36" s="22">
        <v>7001.1422</v>
      </c>
      <c r="G36" s="23">
        <f>(F36-[4]Sheet1!F36)/[4]Sheet1!F36</f>
        <v>0.00610462166133032</v>
      </c>
      <c r="H36" s="22">
        <v>73186.1464</v>
      </c>
      <c r="I36" s="23">
        <f>(H36-[4]Sheet1!H36)/[4]Sheet1!H36</f>
        <v>-0.252548858597073</v>
      </c>
      <c r="J36" s="22">
        <f t="shared" si="0"/>
        <v>20271.577011</v>
      </c>
      <c r="K36" s="23">
        <f>(J36-[4]Sheet1!J36)/[4]Sheet1!J36</f>
        <v>-0.0732410742825602</v>
      </c>
      <c r="L36" s="22">
        <f t="shared" si="1"/>
        <v>198837.173972</v>
      </c>
      <c r="M36" s="23">
        <f>(L36-[4]Sheet1!L36)/[4]Sheet1!L36</f>
        <v>-0.189018801532904</v>
      </c>
    </row>
    <row r="37" spans="1:13">
      <c r="A37" s="21" t="s">
        <v>92</v>
      </c>
      <c r="B37" s="22">
        <v>11242.629474</v>
      </c>
      <c r="C37" s="23">
        <f>(B37-[4]Sheet1!B37)/[4]Sheet1!B37</f>
        <v>-0.378514357997837</v>
      </c>
      <c r="D37" s="22">
        <v>121060.76185</v>
      </c>
      <c r="E37" s="23">
        <f>(D37-[4]Sheet1!D37)/[4]Sheet1!D37</f>
        <v>-0.283563762625654</v>
      </c>
      <c r="F37" s="22">
        <v>12688.7708</v>
      </c>
      <c r="G37" s="23">
        <f>(F37-[4]Sheet1!F37)/[4]Sheet1!F37</f>
        <v>-0.0455305137875153</v>
      </c>
      <c r="H37" s="22">
        <v>126828.2834</v>
      </c>
      <c r="I37" s="23">
        <f>(H37-[4]Sheet1!H37)/[4]Sheet1!H37</f>
        <v>-0.164206343744159</v>
      </c>
      <c r="J37" s="22">
        <f t="shared" si="0"/>
        <v>23931.400274</v>
      </c>
      <c r="K37" s="23">
        <f>(J37-[4]Sheet1!J37)/[4]Sheet1!J37</f>
        <v>-0.237464512041092</v>
      </c>
      <c r="L37" s="22">
        <f t="shared" si="1"/>
        <v>247889.04525</v>
      </c>
      <c r="M37" s="23">
        <f>(L37-[4]Sheet1!L37)/[4]Sheet1!L37</f>
        <v>-0.22709121627523</v>
      </c>
    </row>
    <row r="38" spans="1:13">
      <c r="A38" s="21" t="s">
        <v>93</v>
      </c>
      <c r="B38" s="22">
        <v>44732.7284</v>
      </c>
      <c r="C38" s="23">
        <f>(B38-[4]Sheet1!B38)/[4]Sheet1!B38</f>
        <v>0.0210156111457027</v>
      </c>
      <c r="D38" s="22">
        <v>435520.2254</v>
      </c>
      <c r="E38" s="23">
        <f>(D38-[4]Sheet1!D38)/[4]Sheet1!D38</f>
        <v>-0.0841997575872209</v>
      </c>
      <c r="F38" s="22">
        <v>27300.4912</v>
      </c>
      <c r="G38" s="23">
        <f>(F38-[4]Sheet1!F38)/[4]Sheet1!F38</f>
        <v>-0.011662491347677</v>
      </c>
      <c r="H38" s="22">
        <v>281067.077</v>
      </c>
      <c r="I38" s="23">
        <f>(H38-[4]Sheet1!H38)/[4]Sheet1!H38</f>
        <v>-0.193330380484852</v>
      </c>
      <c r="J38" s="22">
        <f t="shared" si="0"/>
        <v>72033.2196</v>
      </c>
      <c r="K38" s="23">
        <f>(J38-[4]Sheet1!J38)/[4]Sheet1!J38</f>
        <v>0.00837950694520705</v>
      </c>
      <c r="L38" s="22">
        <f t="shared" si="1"/>
        <v>716587.3024</v>
      </c>
      <c r="M38" s="23">
        <f>(L38-[4]Sheet1!L38)/[4]Sheet1!L38</f>
        <v>-0.130346197519562</v>
      </c>
    </row>
    <row r="39" spans="1:13">
      <c r="A39" s="21" t="s">
        <v>94</v>
      </c>
      <c r="B39" s="22">
        <f t="shared" ref="B39:F39" si="2">SUM(B8:B38)</f>
        <v>1670051.741955</v>
      </c>
      <c r="C39" s="23">
        <f>(B39-[4]Sheet1!B39)/[4]Sheet1!B39</f>
        <v>-0.153043640070208</v>
      </c>
      <c r="D39" s="22">
        <f t="shared" si="2"/>
        <v>17248036.068483</v>
      </c>
      <c r="E39" s="23">
        <f>(D39-[4]Sheet1!D39)/[4]Sheet1!D39</f>
        <v>-0.154312683862063</v>
      </c>
      <c r="F39" s="22">
        <f t="shared" si="2"/>
        <v>2106480.52037</v>
      </c>
      <c r="G39" s="23">
        <f>(F39-[4]Sheet1!F39)/[4]Sheet1!F39</f>
        <v>-0.0841040394444285</v>
      </c>
      <c r="H39" s="22">
        <f>SUM(H8:H38)</f>
        <v>20864587.20525</v>
      </c>
      <c r="I39" s="23">
        <f>(H39-[4]Sheet1!H39)/[4]Sheet1!H39</f>
        <v>-0.211152391906455</v>
      </c>
      <c r="J39" s="22">
        <f t="shared" si="0"/>
        <v>3776532.262325</v>
      </c>
      <c r="K39" s="23">
        <f>(J39-[4]Sheet1!J39)/[4]Sheet1!J39</f>
        <v>-0.115926434450917</v>
      </c>
      <c r="L39" s="22">
        <f t="shared" si="1"/>
        <v>38112623.273733</v>
      </c>
      <c r="M39" s="23">
        <f>(L39-[4]Sheet1!L39)/[4]Sheet1!L39</f>
        <v>-0.186405489782735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各类型彩票销售情况表</vt:lpstr>
      <vt:lpstr>各地区彩票销售情况表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2019-12-19T01:52:29Z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