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3" l="1"/>
  <c r="M39" i="3" s="1"/>
  <c r="K39" i="3"/>
  <c r="J39" i="3"/>
  <c r="I39" i="3"/>
  <c r="G39" i="3"/>
  <c r="E39" i="3"/>
  <c r="C39" i="3"/>
  <c r="L38" i="3"/>
  <c r="M38" i="3" s="1"/>
  <c r="K38" i="3"/>
  <c r="J38" i="3"/>
  <c r="I38" i="3"/>
  <c r="G38" i="3"/>
  <c r="E38" i="3"/>
  <c r="C38" i="3"/>
  <c r="L37" i="3"/>
  <c r="M37" i="3" s="1"/>
  <c r="K37" i="3"/>
  <c r="J37" i="3"/>
  <c r="I37" i="3"/>
  <c r="G37" i="3"/>
  <c r="E37" i="3"/>
  <c r="C37" i="3"/>
  <c r="L36" i="3"/>
  <c r="M36" i="3" s="1"/>
  <c r="K36" i="3"/>
  <c r="J36" i="3"/>
  <c r="I36" i="3"/>
  <c r="G36" i="3"/>
  <c r="E36" i="3"/>
  <c r="C36" i="3"/>
  <c r="L35" i="3"/>
  <c r="M35" i="3" s="1"/>
  <c r="K35" i="3"/>
  <c r="J35" i="3"/>
  <c r="I35" i="3"/>
  <c r="G35" i="3"/>
  <c r="E35" i="3"/>
  <c r="C35" i="3"/>
  <c r="L34" i="3"/>
  <c r="M34" i="3" s="1"/>
  <c r="K34" i="3"/>
  <c r="J34" i="3"/>
  <c r="I34" i="3"/>
  <c r="G34" i="3"/>
  <c r="E34" i="3"/>
  <c r="C34" i="3"/>
  <c r="L33" i="3"/>
  <c r="M33" i="3" s="1"/>
  <c r="K33" i="3"/>
  <c r="J33" i="3"/>
  <c r="I33" i="3"/>
  <c r="G33" i="3"/>
  <c r="E33" i="3"/>
  <c r="C33" i="3"/>
  <c r="L32" i="3"/>
  <c r="M32" i="3" s="1"/>
  <c r="K32" i="3"/>
  <c r="J32" i="3"/>
  <c r="I32" i="3"/>
  <c r="G32" i="3"/>
  <c r="E32" i="3"/>
  <c r="C32" i="3"/>
  <c r="L31" i="3"/>
  <c r="M31" i="3" s="1"/>
  <c r="K31" i="3"/>
  <c r="J31" i="3"/>
  <c r="I31" i="3"/>
  <c r="G31" i="3"/>
  <c r="E31" i="3"/>
  <c r="C31" i="3"/>
  <c r="L30" i="3"/>
  <c r="M30" i="3" s="1"/>
  <c r="K30" i="3"/>
  <c r="J30" i="3"/>
  <c r="I30" i="3"/>
  <c r="G30" i="3"/>
  <c r="E30" i="3"/>
  <c r="C30" i="3"/>
  <c r="L29" i="3"/>
  <c r="M29" i="3" s="1"/>
  <c r="K29" i="3"/>
  <c r="J29" i="3"/>
  <c r="I29" i="3"/>
  <c r="G29" i="3"/>
  <c r="E29" i="3"/>
  <c r="C29" i="3"/>
  <c r="L28" i="3"/>
  <c r="M28" i="3" s="1"/>
  <c r="K28" i="3"/>
  <c r="J28" i="3"/>
  <c r="I28" i="3"/>
  <c r="G28" i="3"/>
  <c r="E28" i="3"/>
  <c r="C28" i="3"/>
  <c r="L27" i="3"/>
  <c r="M27" i="3" s="1"/>
  <c r="K27" i="3"/>
  <c r="J27" i="3"/>
  <c r="I27" i="3"/>
  <c r="G27" i="3"/>
  <c r="E27" i="3"/>
  <c r="C27" i="3"/>
  <c r="L26" i="3"/>
  <c r="M26" i="3" s="1"/>
  <c r="K26" i="3"/>
  <c r="J26" i="3"/>
  <c r="I26" i="3"/>
  <c r="G26" i="3"/>
  <c r="E26" i="3"/>
  <c r="C26" i="3"/>
  <c r="L25" i="3"/>
  <c r="M25" i="3" s="1"/>
  <c r="K25" i="3"/>
  <c r="J25" i="3"/>
  <c r="I25" i="3"/>
  <c r="G25" i="3"/>
  <c r="E25" i="3"/>
  <c r="C25" i="3"/>
  <c r="L24" i="3"/>
  <c r="M24" i="3" s="1"/>
  <c r="K24" i="3"/>
  <c r="J24" i="3"/>
  <c r="I24" i="3"/>
  <c r="G24" i="3"/>
  <c r="E24" i="3"/>
  <c r="C24" i="3"/>
  <c r="L23" i="3"/>
  <c r="M23" i="3" s="1"/>
  <c r="K23" i="3"/>
  <c r="J23" i="3"/>
  <c r="I23" i="3"/>
  <c r="G23" i="3"/>
  <c r="E23" i="3"/>
  <c r="C23" i="3"/>
  <c r="L22" i="3"/>
  <c r="M22" i="3" s="1"/>
  <c r="K22" i="3"/>
  <c r="J22" i="3"/>
  <c r="I22" i="3"/>
  <c r="G22" i="3"/>
  <c r="E22" i="3"/>
  <c r="C22" i="3"/>
  <c r="L21" i="3"/>
  <c r="M21" i="3" s="1"/>
  <c r="K21" i="3"/>
  <c r="J21" i="3"/>
  <c r="I21" i="3"/>
  <c r="G21" i="3"/>
  <c r="E21" i="3"/>
  <c r="C21" i="3"/>
  <c r="L20" i="3"/>
  <c r="M20" i="3" s="1"/>
  <c r="K20" i="3"/>
  <c r="J20" i="3"/>
  <c r="I20" i="3"/>
  <c r="G20" i="3"/>
  <c r="E20" i="3"/>
  <c r="C20" i="3"/>
  <c r="L19" i="3"/>
  <c r="M19" i="3" s="1"/>
  <c r="K19" i="3"/>
  <c r="J19" i="3"/>
  <c r="I19" i="3"/>
  <c r="G19" i="3"/>
  <c r="E19" i="3"/>
  <c r="C19" i="3"/>
  <c r="L18" i="3"/>
  <c r="M18" i="3" s="1"/>
  <c r="K18" i="3"/>
  <c r="J18" i="3"/>
  <c r="I18" i="3"/>
  <c r="G18" i="3"/>
  <c r="E18" i="3"/>
  <c r="C18" i="3"/>
  <c r="L17" i="3"/>
  <c r="M17" i="3" s="1"/>
  <c r="K17" i="3"/>
  <c r="J17" i="3"/>
  <c r="I17" i="3"/>
  <c r="G17" i="3"/>
  <c r="E17" i="3"/>
  <c r="C17" i="3"/>
  <c r="L16" i="3"/>
  <c r="M16" i="3" s="1"/>
  <c r="K16" i="3"/>
  <c r="J16" i="3"/>
  <c r="I16" i="3"/>
  <c r="G16" i="3"/>
  <c r="E16" i="3"/>
  <c r="C16" i="3"/>
  <c r="L15" i="3"/>
  <c r="M15" i="3" s="1"/>
  <c r="K15" i="3"/>
  <c r="J15" i="3"/>
  <c r="I15" i="3"/>
  <c r="G15" i="3"/>
  <c r="E15" i="3"/>
  <c r="C15" i="3"/>
  <c r="L14" i="3"/>
  <c r="M14" i="3" s="1"/>
  <c r="K14" i="3"/>
  <c r="J14" i="3"/>
  <c r="I14" i="3"/>
  <c r="G14" i="3"/>
  <c r="E14" i="3"/>
  <c r="C14" i="3"/>
  <c r="L13" i="3"/>
  <c r="M13" i="3" s="1"/>
  <c r="K13" i="3"/>
  <c r="J13" i="3"/>
  <c r="I13" i="3"/>
  <c r="G13" i="3"/>
  <c r="E13" i="3"/>
  <c r="C13" i="3"/>
  <c r="L12" i="3"/>
  <c r="M12" i="3" s="1"/>
  <c r="K12" i="3"/>
  <c r="J12" i="3"/>
  <c r="I12" i="3"/>
  <c r="G12" i="3"/>
  <c r="E12" i="3"/>
  <c r="C12" i="3"/>
  <c r="L11" i="3"/>
  <c r="M11" i="3" s="1"/>
  <c r="K11" i="3"/>
  <c r="J11" i="3"/>
  <c r="I11" i="3"/>
  <c r="G11" i="3"/>
  <c r="E11" i="3"/>
  <c r="C11" i="3"/>
  <c r="L10" i="3"/>
  <c r="M10" i="3" s="1"/>
  <c r="K10" i="3"/>
  <c r="J10" i="3"/>
  <c r="I10" i="3"/>
  <c r="G10" i="3"/>
  <c r="E10" i="3"/>
  <c r="C10" i="3"/>
  <c r="L9" i="3"/>
  <c r="M9" i="3" s="1"/>
  <c r="K9" i="3"/>
  <c r="J9" i="3"/>
  <c r="I9" i="3"/>
  <c r="G9" i="3"/>
  <c r="E9" i="3"/>
  <c r="C9" i="3"/>
  <c r="L8" i="3"/>
  <c r="M8" i="3" s="1"/>
  <c r="K8" i="3"/>
  <c r="J8" i="3"/>
  <c r="I8" i="3"/>
  <c r="G8" i="3"/>
  <c r="E8" i="3"/>
  <c r="C8" i="3"/>
  <c r="G21" i="2"/>
  <c r="F21" i="2"/>
  <c r="H21" i="2" s="1"/>
  <c r="C21" i="2"/>
  <c r="B21" i="2"/>
  <c r="E21" i="2" s="1"/>
  <c r="G20" i="2"/>
  <c r="F20" i="2"/>
  <c r="H20" i="2" s="1"/>
  <c r="E20" i="2"/>
  <c r="C20" i="2"/>
  <c r="B20" i="2"/>
  <c r="D20" i="2" s="1"/>
  <c r="H19" i="2"/>
  <c r="G19" i="2"/>
  <c r="F19" i="2"/>
  <c r="E19" i="2"/>
  <c r="D19" i="2"/>
  <c r="C19" i="2"/>
  <c r="B19" i="2"/>
  <c r="G18" i="2"/>
  <c r="H18" i="2" s="1"/>
  <c r="F18" i="2"/>
  <c r="E18" i="2"/>
  <c r="C18" i="2"/>
  <c r="D18" i="2" s="1"/>
  <c r="B18" i="2"/>
  <c r="G17" i="2"/>
  <c r="F17" i="2"/>
  <c r="H17" i="2" s="1"/>
  <c r="C17" i="2"/>
  <c r="B17" i="2"/>
  <c r="E17" i="2" s="1"/>
  <c r="F16" i="2"/>
  <c r="H16" i="2" s="1"/>
  <c r="E16" i="2"/>
  <c r="B16" i="2"/>
  <c r="H15" i="2"/>
  <c r="E15" i="2"/>
  <c r="D15" i="2"/>
  <c r="H14" i="2"/>
  <c r="E14" i="2"/>
  <c r="D14" i="2"/>
  <c r="H13" i="2"/>
  <c r="E13" i="2"/>
  <c r="D13" i="2"/>
  <c r="H12" i="2"/>
  <c r="E12" i="2"/>
  <c r="D12" i="2"/>
  <c r="H11" i="2"/>
  <c r="G11" i="2"/>
  <c r="F11" i="2"/>
  <c r="E11" i="2"/>
  <c r="D11" i="2"/>
  <c r="C11" i="2"/>
  <c r="B11" i="2"/>
  <c r="H10" i="2"/>
  <c r="E10" i="2"/>
  <c r="D10" i="2"/>
  <c r="H9" i="2"/>
  <c r="E9" i="2"/>
  <c r="D9" i="2"/>
  <c r="H8" i="2"/>
  <c r="E8" i="2"/>
  <c r="D8" i="2"/>
  <c r="H7" i="2"/>
  <c r="E7" i="2"/>
  <c r="D7" i="2"/>
  <c r="G6" i="2"/>
  <c r="G16" i="2" s="1"/>
  <c r="F6" i="2"/>
  <c r="E6" i="2"/>
  <c r="C6" i="2"/>
  <c r="C16" i="2" s="1"/>
  <c r="B6" i="2"/>
  <c r="K18" i="1"/>
  <c r="J18" i="1"/>
  <c r="I18" i="1"/>
  <c r="H18" i="1"/>
  <c r="E18" i="1"/>
  <c r="D18" i="1"/>
  <c r="C18" i="1"/>
  <c r="B18" i="1"/>
  <c r="L14" i="1"/>
  <c r="F14" i="1"/>
  <c r="L13" i="1"/>
  <c r="F13" i="1"/>
  <c r="L12" i="1"/>
  <c r="F12" i="1"/>
  <c r="L11" i="1"/>
  <c r="F11" i="1"/>
  <c r="L10" i="1"/>
  <c r="F10" i="1"/>
  <c r="L9" i="1"/>
  <c r="F9" i="1"/>
  <c r="L8" i="1"/>
  <c r="F8" i="1"/>
  <c r="L7" i="1"/>
  <c r="F7" i="1"/>
  <c r="L6" i="1"/>
  <c r="F6" i="1"/>
  <c r="N6" i="1" s="1"/>
  <c r="F18" i="1" l="1"/>
  <c r="N9" i="1"/>
  <c r="N11" i="1"/>
  <c r="N13" i="1"/>
  <c r="G6" i="1"/>
  <c r="G7" i="1" s="1"/>
  <c r="G8" i="1" s="1"/>
  <c r="G9" i="1" s="1"/>
  <c r="G10" i="1" s="1"/>
  <c r="G11" i="1" s="1"/>
  <c r="G12" i="1" s="1"/>
  <c r="G13" i="1" s="1"/>
  <c r="G14" i="1" s="1"/>
  <c r="G18" i="1" s="1"/>
  <c r="N8" i="1"/>
  <c r="N10" i="1"/>
  <c r="N12" i="1"/>
  <c r="N14" i="1"/>
  <c r="L18" i="1"/>
  <c r="D16" i="2"/>
  <c r="D6" i="2"/>
  <c r="H6" i="2"/>
  <c r="D17" i="2"/>
  <c r="D21" i="2"/>
  <c r="N7" i="1"/>
  <c r="N18" i="1" s="1"/>
  <c r="M6" i="1"/>
  <c r="M7" i="1" s="1"/>
  <c r="M8" i="1" s="1"/>
  <c r="M9" i="1" s="1"/>
  <c r="M10" i="1" s="1"/>
  <c r="M11" i="1" s="1"/>
  <c r="M12" i="1" s="1"/>
  <c r="M13" i="1" s="1"/>
  <c r="M14" i="1" s="1"/>
  <c r="M18" i="1" s="1"/>
</calcChain>
</file>

<file path=xl/sharedStrings.xml><?xml version="1.0" encoding="utf-8"?>
<sst xmlns="http://schemas.openxmlformats.org/spreadsheetml/2006/main" count="125" uniqueCount="96">
  <si>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</si>
  <si>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</si>
  <si>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</si>
  <si>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</si>
  <si>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</si>
  <si>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</si>
  <si>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</si>
  <si>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</si>
  <si>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</si>
  <si>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t xml:space="preserve"> 单位：亿元</t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</si>
  <si>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</si>
  <si>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</si>
  <si>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</si>
  <si>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</si>
  <si>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</si>
  <si>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</si>
  <si>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</si>
  <si>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</si>
  <si>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</si>
  <si>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</si>
  <si>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</si>
  <si>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</si>
  <si>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</si>
  <si>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</si>
  <si>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</si>
  <si>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</si>
  <si>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</si>
  <si>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</si>
  <si>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</si>
  <si>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</si>
  <si>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</si>
  <si>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</si>
  <si>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</si>
  <si>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</si>
  <si>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</si>
  <si>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</si>
  <si>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</si>
  <si>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</si>
  <si>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</si>
  <si>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</si>
  <si>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</si>
  <si>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 xml:space="preserve">    （二）即开型</t>
    <phoneticPr fontId="3" type="noConversion"/>
  </si>
  <si>
    <t xml:space="preserve">    （四）基诺型</t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</si>
  <si>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</si>
  <si>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</si>
  <si>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</si>
  <si>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</si>
  <si>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</si>
  <si>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</si>
  <si>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</si>
  <si>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</si>
  <si>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</si>
  <si>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</si>
  <si>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</si>
  <si>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</si>
  <si>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单位：万元</t>
    <phoneticPr fontId="3" type="noConversion"/>
  </si>
  <si>
    <t>地区</t>
    <phoneticPr fontId="3" type="noConversion"/>
  </si>
  <si>
    <t>销售合计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</si>
  <si>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</si>
  <si>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</si>
  <si>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</si>
  <si>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t>北京</t>
    <phoneticPr fontId="3" type="noConversion"/>
  </si>
  <si>
    <t>附件1：</t>
    <phoneticPr fontId="3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</si>
  <si>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9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</si>
  <si>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</si>
  <si>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t xml:space="preserve">    体育彩票</t>
    <phoneticPr fontId="3" type="noConversion"/>
  </si>
  <si>
    <t>乐透数字型</t>
    <phoneticPr fontId="3" type="noConversion"/>
  </si>
  <si>
    <t>即开型</t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</si>
  <si>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</si>
  <si>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t>附件2：</t>
    <phoneticPr fontId="3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</si>
  <si>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9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</si>
  <si>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 xml:space="preserve"> 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</si>
  <si>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</si>
  <si>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</si>
  <si>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</si>
  <si>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</si>
  <si>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</si>
  <si>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</si>
  <si>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</si>
  <si>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</si>
  <si>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</si>
  <si>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（三）视频型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</si>
  <si>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</si>
  <si>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</si>
  <si>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</si>
  <si>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</si>
  <si>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</si>
  <si>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</si>
  <si>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</si>
  <si>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</si>
  <si>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</si>
  <si>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</si>
  <si>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3</t>
    </r>
    <phoneticPr fontId="3" type="noConversion"/>
  </si>
  <si>
    <t xml:space="preserve">      2018年9月全国各地区彩票销售情况表</t>
    <phoneticPr fontId="3" type="noConversion"/>
  </si>
  <si>
    <t>体育彩票</t>
    <phoneticPr fontId="3" type="noConversion"/>
  </si>
  <si>
    <t>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</si>
</sst>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_);[Red]\(0.0000\)"/>
    <numFmt numFmtId="178" formatCode="0.0000"/>
    <numFmt numFmtId="179" formatCode="0.0%"/>
    <numFmt numFmtId="180" formatCode="0.0_ "/>
    <numFmt numFmtId="181" formatCode="0.000000000_);[Red]\(0.000000000\)"/>
  </numFmts>
  <fonts count="16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1" fillId="0" borderId="0" xfId="0" applyNumberFormat="1" applyFont="1" applyFill="1"/>
    <xf numFmtId="180" fontId="11" fillId="0" borderId="0" xfId="0" applyNumberFormat="1" applyFont="1" applyFill="1"/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0" fontId="12" fillId="0" borderId="0" xfId="0" applyNumberFormat="1" applyFont="1" applyFill="1" applyAlignment="1">
      <alignment horizontal="left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14" fillId="0" borderId="0" xfId="0" applyFont="1" applyFill="1"/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9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8&#24180;9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8月"/>
      <sheetName val="与上年同期比较"/>
      <sheetName val="本月销量饼形图"/>
    </sheetNames>
    <sheetDataSet>
      <sheetData sheetId="0" refreshError="1"/>
      <sheetData sheetId="1">
        <row r="2">
          <cell r="B2">
            <v>177.83219375079997</v>
          </cell>
        </row>
        <row r="3">
          <cell r="B3">
            <v>131.83767394</v>
          </cell>
        </row>
        <row r="4">
          <cell r="B4">
            <v>7.2768241199999997</v>
          </cell>
        </row>
        <row r="5">
          <cell r="B5">
            <v>38.559901630799999</v>
          </cell>
        </row>
        <row r="6">
          <cell r="B6">
            <v>0.15779406000000001</v>
          </cell>
        </row>
        <row r="7">
          <cell r="B7">
            <v>240.32743342399999</v>
          </cell>
        </row>
        <row r="8">
          <cell r="B8">
            <v>90.481189700000002</v>
          </cell>
        </row>
        <row r="9">
          <cell r="B9">
            <v>141.48260647999999</v>
          </cell>
        </row>
        <row r="10">
          <cell r="B10">
            <v>8.3614791799999999</v>
          </cell>
        </row>
        <row r="11">
          <cell r="B11">
            <v>2.1580639999999999E-3</v>
          </cell>
        </row>
        <row r="12">
          <cell r="B12">
            <v>418.15962717479999</v>
          </cell>
        </row>
        <row r="13">
          <cell r="B13">
            <v>222.31886364000002</v>
          </cell>
        </row>
        <row r="14">
          <cell r="B14">
            <v>141.48260647999999</v>
          </cell>
        </row>
        <row r="15">
          <cell r="B15">
            <v>15.6383033</v>
          </cell>
        </row>
        <row r="16">
          <cell r="B16">
            <v>38.562059694799999</v>
          </cell>
        </row>
        <row r="17">
          <cell r="B17">
            <v>0.15779406000000001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/>
      <sheetData sheetId="1">
        <row r="7">
          <cell r="B7">
            <v>49551.897599999997</v>
          </cell>
          <cell r="D7">
            <v>350380.58899999998</v>
          </cell>
          <cell r="F7">
            <v>53207.866800000003</v>
          </cell>
          <cell r="H7">
            <v>454929.15150000004</v>
          </cell>
          <cell r="J7">
            <v>102759.7644</v>
          </cell>
          <cell r="L7">
            <v>805309.74050000007</v>
          </cell>
        </row>
        <row r="8">
          <cell r="B8">
            <v>28821.322099999998</v>
          </cell>
          <cell r="D8">
            <v>283631.7879</v>
          </cell>
          <cell r="F8">
            <v>35160.29</v>
          </cell>
          <cell r="H8">
            <v>241209.70780000003</v>
          </cell>
          <cell r="J8">
            <v>63981.612099999998</v>
          </cell>
          <cell r="L8">
            <v>524841.49570000009</v>
          </cell>
        </row>
        <row r="9">
          <cell r="B9">
            <v>43774.897599999997</v>
          </cell>
          <cell r="D9">
            <v>415653.10080000001</v>
          </cell>
          <cell r="F9">
            <v>67362.228300000002</v>
          </cell>
          <cell r="H9">
            <v>724035.45720000006</v>
          </cell>
          <cell r="J9">
            <v>111137.1259</v>
          </cell>
          <cell r="L9">
            <v>1139688.5580000002</v>
          </cell>
        </row>
        <row r="10">
          <cell r="B10">
            <v>36423.2834</v>
          </cell>
          <cell r="D10">
            <v>315156.67310000001</v>
          </cell>
          <cell r="F10">
            <v>42301.267800000001</v>
          </cell>
          <cell r="H10">
            <v>250349.3566</v>
          </cell>
          <cell r="J10">
            <v>78724.551200000002</v>
          </cell>
          <cell r="L10">
            <v>565506.02970000007</v>
          </cell>
        </row>
        <row r="11">
          <cell r="B11">
            <v>41826.922599999998</v>
          </cell>
          <cell r="D11">
            <v>461753.38780000003</v>
          </cell>
          <cell r="F11">
            <v>37999.5694</v>
          </cell>
          <cell r="H11">
            <v>329543.46129999997</v>
          </cell>
          <cell r="J11">
            <v>79826.491999999998</v>
          </cell>
          <cell r="L11">
            <v>791296.84909999999</v>
          </cell>
        </row>
        <row r="12">
          <cell r="B12">
            <v>79682.709900000002</v>
          </cell>
          <cell r="D12">
            <v>779787.21970000002</v>
          </cell>
          <cell r="F12">
            <v>46623.379500000003</v>
          </cell>
          <cell r="H12">
            <v>344709.74610000005</v>
          </cell>
          <cell r="J12">
            <v>126306.0894</v>
          </cell>
          <cell r="L12">
            <v>1124496.9658000001</v>
          </cell>
        </row>
        <row r="13">
          <cell r="B13">
            <v>24966.350399999999</v>
          </cell>
          <cell r="D13">
            <v>240586.2108</v>
          </cell>
          <cell r="F13">
            <v>25967.182199999999</v>
          </cell>
          <cell r="H13">
            <v>257751.67870000005</v>
          </cell>
          <cell r="J13">
            <v>50933.532599999999</v>
          </cell>
          <cell r="L13">
            <v>498337.88950000005</v>
          </cell>
        </row>
        <row r="14">
          <cell r="B14">
            <v>35067.9375</v>
          </cell>
          <cell r="D14">
            <v>350149.54739999998</v>
          </cell>
          <cell r="F14">
            <v>45252.150099999999</v>
          </cell>
          <cell r="H14">
            <v>438709.52730000002</v>
          </cell>
          <cell r="J14">
            <v>80320.087599999999</v>
          </cell>
          <cell r="L14">
            <v>788859.0747</v>
          </cell>
        </row>
        <row r="15">
          <cell r="B15">
            <v>38983.201499999996</v>
          </cell>
          <cell r="D15">
            <v>355634.66600000003</v>
          </cell>
          <cell r="F15">
            <v>29720.100599999998</v>
          </cell>
          <cell r="H15">
            <v>231626.65699999995</v>
          </cell>
          <cell r="J15">
            <v>68703.302100000001</v>
          </cell>
          <cell r="L15">
            <v>587261.32299999997</v>
          </cell>
        </row>
        <row r="16">
          <cell r="B16">
            <v>115664.3878</v>
          </cell>
          <cell r="D16">
            <v>1059559.0323000001</v>
          </cell>
          <cell r="F16">
            <v>180054.83310000002</v>
          </cell>
          <cell r="H16">
            <v>1445215.3445449998</v>
          </cell>
          <cell r="J16">
            <v>295719.22090000001</v>
          </cell>
          <cell r="L16">
            <v>2504774.3768449998</v>
          </cell>
        </row>
        <row r="17">
          <cell r="B17">
            <v>121062.31839999999</v>
          </cell>
          <cell r="D17">
            <v>1140874.4417999999</v>
          </cell>
          <cell r="F17">
            <v>106250.79389999999</v>
          </cell>
          <cell r="H17">
            <v>1034781.6270000001</v>
          </cell>
          <cell r="J17">
            <v>227313.11229999998</v>
          </cell>
          <cell r="L17">
            <v>2175656.0688</v>
          </cell>
        </row>
        <row r="18">
          <cell r="B18">
            <v>72601.147800000006</v>
          </cell>
          <cell r="D18">
            <v>556100.25419999997</v>
          </cell>
          <cell r="F18">
            <v>59874.074399999998</v>
          </cell>
          <cell r="H18">
            <v>393761.32400000002</v>
          </cell>
          <cell r="J18">
            <v>132475.22220000002</v>
          </cell>
          <cell r="L18">
            <v>949861.57819999999</v>
          </cell>
        </row>
        <row r="19">
          <cell r="B19">
            <v>37876.943299999999</v>
          </cell>
          <cell r="D19">
            <v>355505.5822</v>
          </cell>
          <cell r="F19">
            <v>152068.29509999999</v>
          </cell>
          <cell r="H19">
            <v>833505.40110000002</v>
          </cell>
          <cell r="J19">
            <v>189945.23839999997</v>
          </cell>
          <cell r="L19">
            <v>1189010.9833</v>
          </cell>
        </row>
        <row r="20">
          <cell r="B20">
            <v>38089.394400000005</v>
          </cell>
          <cell r="D20">
            <v>299990.48190000001</v>
          </cell>
          <cell r="F20">
            <v>37465.410300000003</v>
          </cell>
          <cell r="H20">
            <v>342049.5588</v>
          </cell>
          <cell r="J20">
            <v>75554.804700000008</v>
          </cell>
          <cell r="L20">
            <v>642040.04070000001</v>
          </cell>
        </row>
        <row r="21">
          <cell r="B21">
            <v>118202.6833</v>
          </cell>
          <cell r="D21">
            <v>1103249.3927</v>
          </cell>
          <cell r="F21">
            <v>154614.97930000001</v>
          </cell>
          <cell r="H21">
            <v>1356868.27</v>
          </cell>
          <cell r="J21">
            <v>272817.66260000004</v>
          </cell>
          <cell r="L21">
            <v>2460117.6627000002</v>
          </cell>
        </row>
        <row r="22">
          <cell r="B22">
            <v>55138.610200000003</v>
          </cell>
          <cell r="D22">
            <v>496352.67479999998</v>
          </cell>
          <cell r="F22">
            <v>118179.4319</v>
          </cell>
          <cell r="H22">
            <v>977026.00640000007</v>
          </cell>
          <cell r="J22">
            <v>173318.04209999999</v>
          </cell>
          <cell r="L22">
            <v>1473378.6812</v>
          </cell>
        </row>
        <row r="23">
          <cell r="B23">
            <v>96754.763200000001</v>
          </cell>
          <cell r="D23">
            <v>745674.40090000001</v>
          </cell>
          <cell r="F23">
            <v>66584.9326</v>
          </cell>
          <cell r="H23">
            <v>715355.61190000002</v>
          </cell>
          <cell r="J23">
            <v>163339.69579999999</v>
          </cell>
          <cell r="L23">
            <v>1461030.0128000001</v>
          </cell>
        </row>
        <row r="24">
          <cell r="B24">
            <v>71511.623300000007</v>
          </cell>
          <cell r="D24">
            <v>650011.37080000003</v>
          </cell>
          <cell r="F24">
            <v>103382.47499999999</v>
          </cell>
          <cell r="H24">
            <v>513337.48680000007</v>
          </cell>
          <cell r="J24">
            <v>174894.09830000001</v>
          </cell>
          <cell r="L24">
            <v>1163348.8576000002</v>
          </cell>
        </row>
        <row r="25">
          <cell r="B25">
            <v>194663.69589999999</v>
          </cell>
          <cell r="D25">
            <v>1677046.2752</v>
          </cell>
          <cell r="F25">
            <v>196371.2965</v>
          </cell>
          <cell r="H25">
            <v>1386993.0688</v>
          </cell>
          <cell r="J25">
            <v>391034.99239999999</v>
          </cell>
          <cell r="L25">
            <v>3064039.344</v>
          </cell>
        </row>
        <row r="26">
          <cell r="B26">
            <v>40034.674400000004</v>
          </cell>
          <cell r="D26">
            <v>425094.71279999998</v>
          </cell>
          <cell r="F26">
            <v>35289.514200000005</v>
          </cell>
          <cell r="H26">
            <v>176748.48119999998</v>
          </cell>
          <cell r="J26">
            <v>75324.188600000009</v>
          </cell>
          <cell r="L26">
            <v>601843.1939999999</v>
          </cell>
        </row>
        <row r="27">
          <cell r="B27">
            <v>10788.636</v>
          </cell>
          <cell r="D27">
            <v>115205.27</v>
          </cell>
          <cell r="F27">
            <v>11600.529490000001</v>
          </cell>
          <cell r="H27">
            <v>82204.702710000012</v>
          </cell>
          <cell r="J27">
            <v>22389.165489999999</v>
          </cell>
          <cell r="L27">
            <v>197409.97271</v>
          </cell>
        </row>
        <row r="28">
          <cell r="B28">
            <v>44230.065900000001</v>
          </cell>
          <cell r="D28">
            <v>405056.05900000001</v>
          </cell>
          <cell r="F28">
            <v>43425.732999999993</v>
          </cell>
          <cell r="H28">
            <v>372990.93619999994</v>
          </cell>
          <cell r="J28">
            <v>87655.798899999994</v>
          </cell>
          <cell r="L28">
            <v>778046.9952</v>
          </cell>
        </row>
        <row r="29">
          <cell r="B29">
            <v>72190.146699999998</v>
          </cell>
          <cell r="D29">
            <v>662192.21380000003</v>
          </cell>
          <cell r="F29">
            <v>42041.528999999995</v>
          </cell>
          <cell r="H29">
            <v>342938.23060000001</v>
          </cell>
          <cell r="J29">
            <v>114231.67569999999</v>
          </cell>
          <cell r="L29">
            <v>1005130.4444</v>
          </cell>
        </row>
        <row r="30">
          <cell r="B30">
            <v>22150.617900000001</v>
          </cell>
          <cell r="D30">
            <v>204091.0509</v>
          </cell>
          <cell r="F30">
            <v>30402.003599999996</v>
          </cell>
          <cell r="H30">
            <v>251951.72289999996</v>
          </cell>
          <cell r="J30">
            <v>52552.621499999994</v>
          </cell>
          <cell r="L30">
            <v>456042.77379999997</v>
          </cell>
        </row>
        <row r="31">
          <cell r="B31">
            <v>63444.597000000002</v>
          </cell>
          <cell r="D31">
            <v>560043.9068</v>
          </cell>
          <cell r="F31">
            <v>63461.934499999996</v>
          </cell>
          <cell r="H31">
            <v>561765.18070000003</v>
          </cell>
          <cell r="J31">
            <v>126906.5315</v>
          </cell>
          <cell r="L31">
            <v>1121809.0874999999</v>
          </cell>
        </row>
        <row r="32">
          <cell r="B32">
            <v>22659.2448</v>
          </cell>
          <cell r="D32">
            <v>206721.85060000001</v>
          </cell>
          <cell r="F32">
            <v>8625.8377</v>
          </cell>
          <cell r="H32">
            <v>64733.180500000002</v>
          </cell>
          <cell r="J32">
            <v>31285.0825</v>
          </cell>
          <cell r="L32">
            <v>271455.03110000002</v>
          </cell>
        </row>
        <row r="33">
          <cell r="B33">
            <v>76392.163</v>
          </cell>
          <cell r="D33">
            <v>672969.14599999995</v>
          </cell>
          <cell r="F33">
            <v>66488.295199999993</v>
          </cell>
          <cell r="H33">
            <v>485174.28210000007</v>
          </cell>
          <cell r="J33">
            <v>142880.45819999999</v>
          </cell>
          <cell r="L33">
            <v>1158143.4281000001</v>
          </cell>
        </row>
        <row r="34">
          <cell r="B34">
            <v>41201.622300000003</v>
          </cell>
          <cell r="D34">
            <v>377540.89319999999</v>
          </cell>
          <cell r="F34">
            <v>26093.678200000002</v>
          </cell>
          <cell r="H34">
            <v>213710.01679999998</v>
          </cell>
          <cell r="J34">
            <v>67295.300500000012</v>
          </cell>
          <cell r="L34">
            <v>591250.90999999992</v>
          </cell>
        </row>
        <row r="35">
          <cell r="B35">
            <v>14681.951400000002</v>
          </cell>
          <cell r="D35">
            <v>121817.76390000001</v>
          </cell>
          <cell r="F35">
            <v>6759.3143</v>
          </cell>
          <cell r="H35">
            <v>56632.179899999996</v>
          </cell>
          <cell r="J35">
            <v>21441.265700000004</v>
          </cell>
          <cell r="L35">
            <v>178449.94380000001</v>
          </cell>
        </row>
        <row r="36">
          <cell r="B36">
            <v>18045.406900000002</v>
          </cell>
          <cell r="D36">
            <v>130828.2346</v>
          </cell>
          <cell r="F36">
            <v>9386.1866999999984</v>
          </cell>
          <cell r="H36">
            <v>84763.329400000002</v>
          </cell>
          <cell r="J36">
            <v>27431.5936</v>
          </cell>
          <cell r="L36">
            <v>215591.56400000001</v>
          </cell>
        </row>
        <row r="37">
          <cell r="B37">
            <v>34703.403599999998</v>
          </cell>
          <cell r="D37">
            <v>342631.60969999997</v>
          </cell>
          <cell r="F37">
            <v>29615.85</v>
          </cell>
          <cell r="H37">
            <v>251299.99789999999</v>
          </cell>
          <cell r="J37">
            <v>64319.253599999996</v>
          </cell>
          <cell r="L37">
            <v>593931.60759999999</v>
          </cell>
        </row>
        <row r="38">
          <cell r="B38">
            <v>1761186.6200999999</v>
          </cell>
          <cell r="D38">
            <v>15861289.800600002</v>
          </cell>
          <cell r="F38">
            <v>1931630.9626900002</v>
          </cell>
          <cell r="H38">
            <v>15216670.683755001</v>
          </cell>
          <cell r="J38">
            <v>3692817.5827900004</v>
          </cell>
          <cell r="L38">
            <v>31077960.484355003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G22" sqref="G22"/>
    </sheetView>
  </sheetViews>
  <sheetFormatPr defaultRowHeight="21.95" customHeight="1" x14ac:dyDescent="0.2"/>
  <cols>
    <col min="1" max="1" width="8.25" style="2" customWidth="1"/>
    <col min="2" max="2" width="12.375" style="2" customWidth="1"/>
    <col min="3" max="3" width="9" style="2" customWidth="1"/>
    <col min="4" max="4" width="9.5" style="2" customWidth="1"/>
    <col min="5" max="5" width="8.375" style="2" customWidth="1"/>
    <col min="6" max="6" width="9.75" style="2" customWidth="1"/>
    <col min="7" max="7" width="9.625" style="2" customWidth="1"/>
    <col min="8" max="8" width="13.375" style="2" customWidth="1"/>
    <col min="9" max="9" width="12.25" style="2" bestFit="1" customWidth="1"/>
    <col min="10" max="10" width="11.5" style="2" customWidth="1"/>
    <col min="11" max="11" width="10.5" style="2" bestFit="1" customWidth="1"/>
    <col min="12" max="12" width="11.25" style="2" bestFit="1" customWidth="1"/>
    <col min="13" max="13" width="12.5" style="2" customWidth="1"/>
    <col min="14" max="14" width="15.375" style="2" customWidth="1"/>
    <col min="15" max="15" width="10.5" style="2" bestFit="1" customWidth="1"/>
    <col min="16" max="256" width="9" style="2"/>
    <col min="257" max="257" width="8.25" style="2" customWidth="1"/>
    <col min="258" max="258" width="12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12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12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12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12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12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12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12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12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12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12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12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12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12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12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12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12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12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12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12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12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12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12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12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12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12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12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12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12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12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12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12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12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12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12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12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12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12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12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12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12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12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12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12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12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12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12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12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12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12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12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12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12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12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12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12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12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12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12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12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12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12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12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21.95" customHeight="1" x14ac:dyDescent="0.2">
      <c r="A1" s="1" t="s">
        <v>62</v>
      </c>
    </row>
    <row r="2" spans="1:16" ht="21.95" customHeight="1" x14ac:dyDescent="0.2">
      <c r="A2" s="34" t="s">
        <v>63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ht="21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64</v>
      </c>
    </row>
    <row r="4" spans="1:16" ht="21.95" customHeight="1" x14ac:dyDescent="0.2">
      <c r="A4" s="35" t="s">
        <v>44</v>
      </c>
      <c r="B4" s="37" t="s">
        <v>45</v>
      </c>
      <c r="C4" s="38"/>
      <c r="D4" s="38"/>
      <c r="E4" s="38"/>
      <c r="F4" s="38"/>
      <c r="G4" s="39"/>
      <c r="H4" s="37" t="s">
        <v>65</v>
      </c>
      <c r="I4" s="38"/>
      <c r="J4" s="38"/>
      <c r="K4" s="38"/>
      <c r="L4" s="38"/>
      <c r="M4" s="27"/>
      <c r="N4" s="35" t="s">
        <v>46</v>
      </c>
    </row>
    <row r="5" spans="1:16" ht="21.95" customHeight="1" x14ac:dyDescent="0.2">
      <c r="A5" s="36"/>
      <c r="B5" s="28" t="s">
        <v>66</v>
      </c>
      <c r="C5" s="6" t="s">
        <v>67</v>
      </c>
      <c r="D5" s="28" t="s">
        <v>47</v>
      </c>
      <c r="E5" s="28" t="s">
        <v>48</v>
      </c>
      <c r="F5" s="28" t="s">
        <v>49</v>
      </c>
      <c r="G5" s="7" t="s">
        <v>50</v>
      </c>
      <c r="H5" s="28" t="s">
        <v>66</v>
      </c>
      <c r="I5" s="28" t="s">
        <v>51</v>
      </c>
      <c r="J5" s="6" t="s">
        <v>67</v>
      </c>
      <c r="K5" s="8" t="s">
        <v>47</v>
      </c>
      <c r="L5" s="26" t="s">
        <v>49</v>
      </c>
      <c r="M5" s="28" t="s">
        <v>50</v>
      </c>
      <c r="N5" s="36"/>
    </row>
    <row r="6" spans="1:16" ht="21.95" customHeight="1" x14ac:dyDescent="0.2">
      <c r="A6" s="29" t="s">
        <v>52</v>
      </c>
      <c r="B6" s="9">
        <v>143.53606583999999</v>
      </c>
      <c r="C6" s="9">
        <v>9.5505197200000005</v>
      </c>
      <c r="D6" s="9">
        <v>40.144547719999998</v>
      </c>
      <c r="E6" s="9">
        <v>0.12307016</v>
      </c>
      <c r="F6" s="9">
        <f t="shared" ref="F6:F14" si="0">SUM(B6:E6)</f>
        <v>193.35420343999999</v>
      </c>
      <c r="G6" s="9">
        <f>F6</f>
        <v>193.35420343999999</v>
      </c>
      <c r="H6" s="9">
        <v>98.727195589999994</v>
      </c>
      <c r="I6" s="9">
        <v>81.749861440000004</v>
      </c>
      <c r="J6" s="9">
        <v>9.4554502599999992</v>
      </c>
      <c r="K6" s="9">
        <v>4.3663230000000001E-3</v>
      </c>
      <c r="L6" s="9">
        <f>SUM(H6:K6)</f>
        <v>189.93687361299999</v>
      </c>
      <c r="M6" s="9">
        <f>L6</f>
        <v>189.93687361299999</v>
      </c>
      <c r="N6" s="9">
        <f>F6+L6</f>
        <v>383.29107705299998</v>
      </c>
      <c r="O6" s="30"/>
    </row>
    <row r="7" spans="1:16" ht="21.95" customHeight="1" x14ac:dyDescent="0.2">
      <c r="A7" s="29" t="s">
        <v>53</v>
      </c>
      <c r="B7" s="9">
        <v>90.748123300000003</v>
      </c>
      <c r="C7" s="9">
        <v>9.8044123499999998</v>
      </c>
      <c r="D7" s="9">
        <v>30.55198291</v>
      </c>
      <c r="E7" s="9">
        <v>8.0142980000000003E-2</v>
      </c>
      <c r="F7" s="9">
        <f t="shared" si="0"/>
        <v>131.18466154000001</v>
      </c>
      <c r="G7" s="9">
        <f t="shared" ref="G7:G12" si="1">G6+F7</f>
        <v>324.53886497999997</v>
      </c>
      <c r="H7" s="9">
        <v>61.705585589999998</v>
      </c>
      <c r="I7" s="9">
        <v>55.509142320000002</v>
      </c>
      <c r="J7" s="9">
        <v>8.1906684399999996</v>
      </c>
      <c r="K7" s="9">
        <v>3.1014749999999998E-3</v>
      </c>
      <c r="L7" s="9">
        <f t="shared" ref="L7:L12" si="2">SUM(H7:K7)</f>
        <v>125.40849782499998</v>
      </c>
      <c r="M7" s="9">
        <f>M6+L7</f>
        <v>315.34537143799997</v>
      </c>
      <c r="N7" s="9">
        <f>F7+L7</f>
        <v>256.59315936500002</v>
      </c>
      <c r="O7" s="30"/>
    </row>
    <row r="8" spans="1:16" ht="21.95" customHeight="1" x14ac:dyDescent="0.2">
      <c r="A8" s="29" t="s">
        <v>68</v>
      </c>
      <c r="B8" s="9">
        <v>143.69828894599999</v>
      </c>
      <c r="C8" s="9">
        <v>10.22167917</v>
      </c>
      <c r="D8" s="9">
        <v>43.909614199000004</v>
      </c>
      <c r="E8" s="9">
        <v>0.11930946000000001</v>
      </c>
      <c r="F8" s="9">
        <f t="shared" si="0"/>
        <v>197.94889177499999</v>
      </c>
      <c r="G8" s="9">
        <f t="shared" si="1"/>
        <v>522.48775675499996</v>
      </c>
      <c r="H8" s="9">
        <v>101.89031684</v>
      </c>
      <c r="I8" s="9">
        <v>89.789771160000001</v>
      </c>
      <c r="J8" s="9">
        <v>12.227288619999999</v>
      </c>
      <c r="K8" s="9">
        <v>9.9890599999999993E-3</v>
      </c>
      <c r="L8" s="9">
        <f t="shared" si="2"/>
        <v>203.91736568000002</v>
      </c>
      <c r="M8" s="9">
        <f>M7+L8</f>
        <v>519.26273711800002</v>
      </c>
      <c r="N8" s="9">
        <f>F8+L8</f>
        <v>401.86625745499998</v>
      </c>
      <c r="P8" s="31"/>
    </row>
    <row r="9" spans="1:16" ht="21.95" customHeight="1" x14ac:dyDescent="0.2">
      <c r="A9" s="29" t="s">
        <v>0</v>
      </c>
      <c r="B9" s="9">
        <v>146.56825537399999</v>
      </c>
      <c r="C9" s="9">
        <v>9.6528333600000007</v>
      </c>
      <c r="D9" s="9">
        <v>40.766396828399998</v>
      </c>
      <c r="E9" s="9">
        <v>0.10550917999999999</v>
      </c>
      <c r="F9" s="9">
        <f t="shared" si="0"/>
        <v>197.09299474239998</v>
      </c>
      <c r="G9" s="9">
        <f t="shared" si="1"/>
        <v>719.58075149739989</v>
      </c>
      <c r="H9" s="9">
        <v>102.97134880999999</v>
      </c>
      <c r="I9" s="9">
        <v>107.8469138</v>
      </c>
      <c r="J9" s="9">
        <v>9.1208856300000001</v>
      </c>
      <c r="K9" s="9">
        <v>1.9757433000000001E-2</v>
      </c>
      <c r="L9" s="9">
        <f t="shared" si="2"/>
        <v>219.95890567299998</v>
      </c>
      <c r="M9" s="9">
        <f t="shared" ref="M9:M14" si="3">SUM(M8+L9)</f>
        <v>739.22164279100002</v>
      </c>
      <c r="N9" s="9">
        <f t="shared" ref="N9:N14" si="4">SUM(F9+L9)</f>
        <v>417.05190041539993</v>
      </c>
    </row>
    <row r="10" spans="1:16" ht="21.95" customHeight="1" x14ac:dyDescent="0.2">
      <c r="A10" s="29" t="s">
        <v>1</v>
      </c>
      <c r="B10" s="9">
        <v>145.67231899999999</v>
      </c>
      <c r="C10" s="9">
        <v>9.3255289999999995</v>
      </c>
      <c r="D10" s="9">
        <v>40.460507999999997</v>
      </c>
      <c r="E10" s="9">
        <v>9.9394999999999997E-2</v>
      </c>
      <c r="F10" s="9">
        <f t="shared" si="0"/>
        <v>195.55775099999997</v>
      </c>
      <c r="G10" s="9">
        <f t="shared" si="1"/>
        <v>915.13850249739983</v>
      </c>
      <c r="H10" s="9">
        <v>101.09632677</v>
      </c>
      <c r="I10" s="9">
        <v>101.28381607999999</v>
      </c>
      <c r="J10" s="9">
        <v>8.93903566</v>
      </c>
      <c r="K10" s="9">
        <v>1.3185914999999999E-2</v>
      </c>
      <c r="L10" s="9">
        <f t="shared" si="2"/>
        <v>211.33236442500001</v>
      </c>
      <c r="M10" s="9">
        <f t="shared" si="3"/>
        <v>950.55400721600006</v>
      </c>
      <c r="N10" s="9">
        <f t="shared" si="4"/>
        <v>406.89011542499998</v>
      </c>
    </row>
    <row r="11" spans="1:16" ht="21.95" customHeight="1" x14ac:dyDescent="0.2">
      <c r="A11" s="29" t="s">
        <v>2</v>
      </c>
      <c r="B11" s="9">
        <v>143.524644</v>
      </c>
      <c r="C11" s="9">
        <v>9.3972040000000003</v>
      </c>
      <c r="D11" s="9">
        <v>37.788589999999999</v>
      </c>
      <c r="E11" s="9">
        <v>9.5831E-2</v>
      </c>
      <c r="F11" s="9">
        <f t="shared" si="0"/>
        <v>190.80626899999999</v>
      </c>
      <c r="G11" s="9">
        <f t="shared" si="1"/>
        <v>1105.9447714973999</v>
      </c>
      <c r="H11" s="9">
        <v>91.163667000000004</v>
      </c>
      <c r="I11" s="9">
        <v>294.86309699999998</v>
      </c>
      <c r="J11" s="9">
        <v>9.449897</v>
      </c>
      <c r="K11" s="9">
        <v>4.9649999999999998E-3</v>
      </c>
      <c r="L11" s="9">
        <f t="shared" si="2"/>
        <v>395.48162600000001</v>
      </c>
      <c r="M11" s="9">
        <f t="shared" si="3"/>
        <v>1346.035633216</v>
      </c>
      <c r="N11" s="9">
        <f t="shared" si="4"/>
        <v>586.28789499999993</v>
      </c>
    </row>
    <row r="12" spans="1:16" ht="21.95" customHeight="1" x14ac:dyDescent="0.2">
      <c r="A12" s="29" t="s">
        <v>3</v>
      </c>
      <c r="B12" s="9">
        <v>144.03387154000001</v>
      </c>
      <c r="C12" s="9">
        <v>7.4239633300000003</v>
      </c>
      <c r="D12" s="9">
        <v>39.526354026999996</v>
      </c>
      <c r="E12" s="9">
        <v>0.10615355999999999</v>
      </c>
      <c r="F12" s="9">
        <f t="shared" si="0"/>
        <v>191.09034245699999</v>
      </c>
      <c r="G12" s="9">
        <f t="shared" si="1"/>
        <v>1297.0351139543998</v>
      </c>
      <c r="H12" s="9">
        <v>89.993769119999996</v>
      </c>
      <c r="I12" s="9">
        <v>257.07623888000001</v>
      </c>
      <c r="J12" s="9">
        <v>8.2438623500000006</v>
      </c>
      <c r="K12" s="9">
        <v>1.912916E-3</v>
      </c>
      <c r="L12" s="9">
        <f t="shared" si="2"/>
        <v>355.31578326599998</v>
      </c>
      <c r="M12" s="9">
        <f t="shared" si="3"/>
        <v>1701.3514164819999</v>
      </c>
      <c r="N12" s="9">
        <f t="shared" si="4"/>
        <v>546.40612572299995</v>
      </c>
    </row>
    <row r="13" spans="1:16" ht="21.95" customHeight="1" x14ac:dyDescent="0.2">
      <c r="A13" s="29" t="s">
        <v>4</v>
      </c>
      <c r="B13" s="9">
        <v>131.83767394</v>
      </c>
      <c r="C13" s="9">
        <v>7.2768241199999997</v>
      </c>
      <c r="D13" s="9">
        <v>38.559901630799999</v>
      </c>
      <c r="E13" s="9">
        <v>0.15779406000000001</v>
      </c>
      <c r="F13" s="9">
        <f t="shared" si="0"/>
        <v>177.83219375079997</v>
      </c>
      <c r="G13" s="9">
        <f>G12+F13</f>
        <v>1474.8673077051997</v>
      </c>
      <c r="H13" s="9">
        <v>90.481189700000002</v>
      </c>
      <c r="I13" s="9">
        <v>141.48260647999999</v>
      </c>
      <c r="J13" s="9">
        <v>8.3614791799999999</v>
      </c>
      <c r="K13" s="9">
        <v>2.1580639999999999E-3</v>
      </c>
      <c r="L13" s="9">
        <f>SUM(H13:K13)</f>
        <v>240.32743342399999</v>
      </c>
      <c r="M13" s="9">
        <f t="shared" si="3"/>
        <v>1941.6788499059999</v>
      </c>
      <c r="N13" s="9">
        <f t="shared" si="4"/>
        <v>418.15962717479999</v>
      </c>
    </row>
    <row r="14" spans="1:16" ht="21.95" customHeight="1" x14ac:dyDescent="0.2">
      <c r="A14" s="29" t="s">
        <v>5</v>
      </c>
      <c r="B14" s="9">
        <v>128.62607929999999</v>
      </c>
      <c r="C14" s="9">
        <v>10.832017889999999</v>
      </c>
      <c r="D14" s="9">
        <v>38.688934996299999</v>
      </c>
      <c r="E14" s="9">
        <v>9.9721560000000001E-2</v>
      </c>
      <c r="F14" s="9">
        <f t="shared" si="0"/>
        <v>178.24675374629999</v>
      </c>
      <c r="G14" s="9">
        <f>G13+F14</f>
        <v>1653.1140614514998</v>
      </c>
      <c r="H14" s="9">
        <v>85.658275430000003</v>
      </c>
      <c r="I14" s="9">
        <v>145.86399656</v>
      </c>
      <c r="J14" s="9">
        <v>8.6674250199999996</v>
      </c>
      <c r="K14" s="9">
        <v>1.6461259999999999E-3</v>
      </c>
      <c r="L14" s="9">
        <f>SUM(H14:K14)</f>
        <v>240.191343136</v>
      </c>
      <c r="M14" s="9">
        <f t="shared" si="3"/>
        <v>2181.8701930419998</v>
      </c>
      <c r="N14" s="9">
        <f t="shared" si="4"/>
        <v>418.43809688229999</v>
      </c>
    </row>
    <row r="15" spans="1:16" ht="21.95" customHeight="1" x14ac:dyDescent="0.2">
      <c r="A15" s="29" t="s">
        <v>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ht="21.95" customHeight="1" x14ac:dyDescent="0.2">
      <c r="A16" s="29" t="s">
        <v>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1.95" customHeight="1" x14ac:dyDescent="0.2">
      <c r="A17" s="29" t="s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1.95" customHeight="1" x14ac:dyDescent="0.2">
      <c r="A18" s="28" t="s">
        <v>54</v>
      </c>
      <c r="B18" s="9">
        <f>SUM(B6:B17)</f>
        <v>1218.2453212399998</v>
      </c>
      <c r="C18" s="9">
        <f>SUM(C6:C17)</f>
        <v>83.484982940000009</v>
      </c>
      <c r="D18" s="9">
        <f>SUM(D6:D17)</f>
        <v>350.39683031150008</v>
      </c>
      <c r="E18" s="9">
        <f>SUM(E6:E17)</f>
        <v>0.98692696000000002</v>
      </c>
      <c r="F18" s="9">
        <f>SUM(F6:F17)</f>
        <v>1653.1140614514998</v>
      </c>
      <c r="G18" s="9">
        <f>G14</f>
        <v>1653.1140614514998</v>
      </c>
      <c r="H18" s="9">
        <f>SUM(H6:H17)</f>
        <v>823.68767485000001</v>
      </c>
      <c r="I18" s="9">
        <f>SUM(I6:I17)</f>
        <v>1275.4654437200002</v>
      </c>
      <c r="J18" s="9">
        <f>SUM(J6:J17)</f>
        <v>82.655992160000011</v>
      </c>
      <c r="K18" s="9">
        <f>SUM(K6:K17)</f>
        <v>6.1082311999999993E-2</v>
      </c>
      <c r="L18" s="9">
        <f>SUM(L6:L17)</f>
        <v>2181.8701930419998</v>
      </c>
      <c r="M18" s="9">
        <f>M14</f>
        <v>2181.8701930419998</v>
      </c>
      <c r="N18" s="9">
        <f>SUM(N6:N17)</f>
        <v>3834.9842544934991</v>
      </c>
    </row>
    <row r="19" spans="1:14" ht="21.95" customHeight="1" x14ac:dyDescent="0.2">
      <c r="N19" s="32"/>
    </row>
    <row r="20" spans="1:14" ht="21.95" customHeight="1" x14ac:dyDescent="0.2">
      <c r="G20" s="30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13" workbookViewId="0">
      <selection sqref="A1:H21"/>
    </sheetView>
  </sheetViews>
  <sheetFormatPr defaultRowHeight="21.95" customHeight="1" x14ac:dyDescent="0.2"/>
  <cols>
    <col min="1" max="1" width="22.5" customWidth="1"/>
    <col min="2" max="2" width="13.625" customWidth="1"/>
    <col min="3" max="3" width="13.5" customWidth="1"/>
    <col min="4" max="4" width="13.625" customWidth="1"/>
    <col min="5" max="5" width="13.375" customWidth="1"/>
    <col min="6" max="6" width="13.75" customWidth="1"/>
    <col min="7" max="7" width="14" customWidth="1"/>
    <col min="8" max="8" width="15.375" customWidth="1"/>
  </cols>
  <sheetData>
    <row r="1" spans="1:8" ht="21.95" customHeight="1" x14ac:dyDescent="0.2">
      <c r="A1" s="1" t="s">
        <v>69</v>
      </c>
      <c r="B1" s="2"/>
      <c r="C1" s="2"/>
      <c r="D1" s="2"/>
      <c r="E1" s="2"/>
      <c r="F1" s="2"/>
      <c r="G1" s="2"/>
      <c r="H1" s="2"/>
    </row>
    <row r="2" spans="1:8" ht="21.95" customHeight="1" x14ac:dyDescent="0.2">
      <c r="A2" s="40" t="s">
        <v>70</v>
      </c>
      <c r="B2" s="40"/>
      <c r="C2" s="40"/>
      <c r="D2" s="40"/>
      <c r="E2" s="40"/>
      <c r="F2" s="40"/>
      <c r="G2" s="40"/>
      <c r="H2" s="40"/>
    </row>
    <row r="3" spans="1:8" ht="21.95" customHeight="1" x14ac:dyDescent="0.2">
      <c r="A3" s="11" t="s">
        <v>71</v>
      </c>
      <c r="B3" s="11"/>
      <c r="C3" s="11"/>
      <c r="D3" s="12"/>
      <c r="E3" s="12"/>
      <c r="F3" s="11"/>
      <c r="G3" s="11"/>
      <c r="H3" s="11" t="s">
        <v>9</v>
      </c>
    </row>
    <row r="4" spans="1:8" ht="21.95" customHeight="1" x14ac:dyDescent="0.2">
      <c r="A4" s="41" t="s">
        <v>72</v>
      </c>
      <c r="B4" s="41" t="s">
        <v>73</v>
      </c>
      <c r="C4" s="41"/>
      <c r="D4" s="41"/>
      <c r="E4" s="41"/>
      <c r="F4" s="41" t="s">
        <v>74</v>
      </c>
      <c r="G4" s="41"/>
      <c r="H4" s="41"/>
    </row>
    <row r="5" spans="1:8" ht="21.95" customHeight="1" x14ac:dyDescent="0.2">
      <c r="A5" s="41"/>
      <c r="B5" s="28" t="s">
        <v>75</v>
      </c>
      <c r="C5" s="28" t="s">
        <v>76</v>
      </c>
      <c r="D5" s="13" t="s">
        <v>77</v>
      </c>
      <c r="E5" s="13" t="s">
        <v>78</v>
      </c>
      <c r="F5" s="28" t="s">
        <v>75</v>
      </c>
      <c r="G5" s="28" t="s">
        <v>76</v>
      </c>
      <c r="H5" s="13" t="s">
        <v>77</v>
      </c>
    </row>
    <row r="6" spans="1:8" ht="21.95" customHeight="1" x14ac:dyDescent="0.2">
      <c r="A6" s="14" t="s">
        <v>79</v>
      </c>
      <c r="B6" s="9">
        <f>SUM(B7:B10)</f>
        <v>178.24675374629999</v>
      </c>
      <c r="C6" s="9">
        <f>SUM(C7:C10)</f>
        <v>176.11866200999998</v>
      </c>
      <c r="D6" s="15">
        <f>(B6-C6)/C6</f>
        <v>1.2083283577178064E-2</v>
      </c>
      <c r="E6" s="15">
        <f>(B6-'[1]2018年8月'!B2)/'[1]2018年8月'!B2</f>
        <v>2.3311864221893666E-3</v>
      </c>
      <c r="F6" s="9">
        <f>SUM(F7:F10)</f>
        <v>1653.1140608196999</v>
      </c>
      <c r="G6" s="9">
        <f>SUM(G7:G10)</f>
        <v>1586.1289810758999</v>
      </c>
      <c r="H6" s="15">
        <f>(F6-G6)/G6</f>
        <v>4.2231798638697624E-2</v>
      </c>
    </row>
    <row r="7" spans="1:8" ht="21.95" customHeight="1" x14ac:dyDescent="0.2">
      <c r="A7" s="16" t="s">
        <v>80</v>
      </c>
      <c r="B7" s="9">
        <v>128.62607929999999</v>
      </c>
      <c r="C7" s="9">
        <v>126.98564252</v>
      </c>
      <c r="D7" s="15">
        <f t="shared" ref="D7:D18" si="0">(B7-C7)/C7</f>
        <v>1.2918285464765214E-2</v>
      </c>
      <c r="E7" s="15">
        <f>(B7-'[1]2018年8月'!B3)/'[1]2018年8月'!B3</f>
        <v>-2.4360219230366797E-2</v>
      </c>
      <c r="F7" s="9">
        <v>1218.2453215</v>
      </c>
      <c r="G7" s="9">
        <v>1145.85044558</v>
      </c>
      <c r="H7" s="15">
        <f>(F7-G7)/G7</f>
        <v>6.3180039069894139E-2</v>
      </c>
    </row>
    <row r="8" spans="1:8" ht="21.95" customHeight="1" x14ac:dyDescent="0.2">
      <c r="A8" s="16" t="s">
        <v>41</v>
      </c>
      <c r="B8" s="9">
        <v>10.832017889999999</v>
      </c>
      <c r="C8" s="9">
        <v>11.5574888</v>
      </c>
      <c r="D8" s="15">
        <f>(B8-C8)/C8</f>
        <v>-6.2770634915086429E-2</v>
      </c>
      <c r="E8" s="15">
        <f>(B8-'[1]2018年8月'!B4)/'[1]2018年8月'!B4</f>
        <v>0.48856392725347331</v>
      </c>
      <c r="F8" s="9">
        <v>83.484982830000007</v>
      </c>
      <c r="G8" s="9">
        <v>94.463824669999994</v>
      </c>
      <c r="H8" s="15">
        <f>(F8-G8)/G8</f>
        <v>-0.11622271148086034</v>
      </c>
    </row>
    <row r="9" spans="1:8" ht="21.95" customHeight="1" x14ac:dyDescent="0.2">
      <c r="A9" s="16" t="s">
        <v>81</v>
      </c>
      <c r="B9" s="9">
        <v>38.688934996299999</v>
      </c>
      <c r="C9" s="9">
        <v>37.431225409999989</v>
      </c>
      <c r="D9" s="15">
        <f>(B9-C9)/C9</f>
        <v>3.3600545334110395E-2</v>
      </c>
      <c r="E9" s="15">
        <f>(B9-'[1]2018年8月'!B5)/'[1]2018年8月'!B5</f>
        <v>3.3463095091750298E-3</v>
      </c>
      <c r="F9" s="9">
        <v>350.39682974969998</v>
      </c>
      <c r="G9" s="9">
        <v>344.37850183589995</v>
      </c>
      <c r="H9" s="15">
        <f>(F9-G9)/G9</f>
        <v>1.7475910609158232E-2</v>
      </c>
    </row>
    <row r="10" spans="1:8" ht="21.95" customHeight="1" x14ac:dyDescent="0.2">
      <c r="A10" s="16" t="s">
        <v>42</v>
      </c>
      <c r="B10" s="9">
        <v>9.9721560000000001E-2</v>
      </c>
      <c r="C10" s="9">
        <v>0.14430528000000001</v>
      </c>
      <c r="D10" s="15">
        <f>(B10-C10)/C10</f>
        <v>-0.308954183797017</v>
      </c>
      <c r="E10" s="15">
        <f>(B10-'[1]2018年8月'!B6)/'[1]2018年8月'!B6</f>
        <v>-0.36802716147870213</v>
      </c>
      <c r="F10" s="9">
        <v>0.98692674000000002</v>
      </c>
      <c r="G10" s="9">
        <v>1.4362089899999999</v>
      </c>
      <c r="H10" s="15">
        <f>(F10-G10)/G10</f>
        <v>-0.31282512024938647</v>
      </c>
    </row>
    <row r="11" spans="1:8" ht="21.95" customHeight="1" x14ac:dyDescent="0.2">
      <c r="A11" s="14" t="s">
        <v>82</v>
      </c>
      <c r="B11" s="9">
        <f>SUM(B12:B15)</f>
        <v>240.191343136</v>
      </c>
      <c r="C11" s="9">
        <f>SUM(C12:C15)</f>
        <v>193.16309626899999</v>
      </c>
      <c r="D11" s="15">
        <f t="shared" si="0"/>
        <v>0.24346393164824925</v>
      </c>
      <c r="E11" s="15">
        <f>(B11-'[1]2018年8月'!B7)/'[1]2018年8月'!B7</f>
        <v>-5.6627030073546627E-4</v>
      </c>
      <c r="F11" s="9">
        <f>SUM(F12:F15)</f>
        <v>2181.870193408</v>
      </c>
      <c r="G11" s="9">
        <f>SUM(G12:G15)</f>
        <v>1521.6670666884997</v>
      </c>
      <c r="H11" s="15">
        <f t="shared" ref="H11:H18" si="1">(F11-G11)/G11</f>
        <v>0.43386831533145764</v>
      </c>
    </row>
    <row r="12" spans="1:8" ht="21.95" customHeight="1" x14ac:dyDescent="0.2">
      <c r="A12" s="17" t="s">
        <v>83</v>
      </c>
      <c r="B12" s="9">
        <v>85.658275430000003</v>
      </c>
      <c r="C12" s="9">
        <v>85.02529598000001</v>
      </c>
      <c r="D12" s="15">
        <f t="shared" si="0"/>
        <v>7.4446015471546891E-3</v>
      </c>
      <c r="E12" s="15">
        <f>(B12-'[1]2018年8月'!B8)/'[1]2018年8月'!B8</f>
        <v>-5.3302949331135933E-2</v>
      </c>
      <c r="F12" s="9">
        <v>823.68767476000005</v>
      </c>
      <c r="G12" s="9">
        <v>774.89179060000004</v>
      </c>
      <c r="H12" s="15">
        <f t="shared" si="1"/>
        <v>6.2971223533310736E-2</v>
      </c>
    </row>
    <row r="13" spans="1:8" ht="21.95" customHeight="1" x14ac:dyDescent="0.2">
      <c r="A13" s="17" t="s">
        <v>84</v>
      </c>
      <c r="B13" s="9">
        <v>145.86399656</v>
      </c>
      <c r="C13" s="9">
        <v>98.004646079999972</v>
      </c>
      <c r="D13" s="15">
        <f t="shared" si="0"/>
        <v>0.48833756759789776</v>
      </c>
      <c r="E13" s="15">
        <f>(B13-'[1]2018年8月'!B9)/'[1]2018年8月'!B9</f>
        <v>3.0967694114536766E-2</v>
      </c>
      <c r="F13" s="9">
        <v>1275.4654439399999</v>
      </c>
      <c r="G13" s="9">
        <v>655.54128115999981</v>
      </c>
      <c r="H13" s="15">
        <f t="shared" si="1"/>
        <v>0.94566761941067357</v>
      </c>
    </row>
    <row r="14" spans="1:8" ht="21.95" customHeight="1" x14ac:dyDescent="0.2">
      <c r="A14" s="17" t="s">
        <v>85</v>
      </c>
      <c r="B14" s="9">
        <v>8.6674250199999996</v>
      </c>
      <c r="C14" s="9">
        <v>10.130435479999997</v>
      </c>
      <c r="D14" s="15">
        <f>(B14-C14)/C14</f>
        <v>-0.14441733160320155</v>
      </c>
      <c r="E14" s="15">
        <f>(B14-'[1]2018年8月'!B10)/'[1]2018年8月'!B10</f>
        <v>3.6589918292423432E-2</v>
      </c>
      <c r="F14" s="9">
        <v>82.655992479999995</v>
      </c>
      <c r="G14" s="9">
        <v>91.168046954500014</v>
      </c>
      <c r="H14" s="15">
        <f t="shared" si="1"/>
        <v>-9.3366642796990043E-2</v>
      </c>
    </row>
    <row r="15" spans="1:8" ht="21.95" customHeight="1" x14ac:dyDescent="0.2">
      <c r="A15" s="17" t="s">
        <v>43</v>
      </c>
      <c r="B15" s="9">
        <v>1.6461259999999999E-3</v>
      </c>
      <c r="C15" s="10">
        <v>2.718729E-3</v>
      </c>
      <c r="D15" s="15">
        <f>(B15-C15)/C15</f>
        <v>-0.39452369103356755</v>
      </c>
      <c r="E15" s="15">
        <f>(B15-'[1]2018年8月'!B11)/'[1]2018年8月'!B11</f>
        <v>-0.23722095359544482</v>
      </c>
      <c r="F15" s="9">
        <v>6.1082228000000002E-2</v>
      </c>
      <c r="G15" s="9">
        <v>6.5947974000000006E-2</v>
      </c>
      <c r="H15" s="15">
        <f t="shared" si="1"/>
        <v>-7.3781584253065968E-2</v>
      </c>
    </row>
    <row r="16" spans="1:8" ht="21.95" customHeight="1" x14ac:dyDescent="0.2">
      <c r="A16" s="14" t="s">
        <v>86</v>
      </c>
      <c r="B16" s="9">
        <f>B6+B11</f>
        <v>418.43809688229999</v>
      </c>
      <c r="C16" s="9">
        <f>C6+C11</f>
        <v>369.28175827899997</v>
      </c>
      <c r="D16" s="15">
        <f t="shared" si="0"/>
        <v>0.13311336804825705</v>
      </c>
      <c r="E16" s="15">
        <f>(B16-'[1]2018年8月'!B12)/'[1]2018年8月'!B12</f>
        <v>6.6594116075100547E-4</v>
      </c>
      <c r="F16" s="9">
        <f>F6+F11</f>
        <v>3834.9842542277001</v>
      </c>
      <c r="G16" s="9">
        <f>G6+G11</f>
        <v>3107.7960477643996</v>
      </c>
      <c r="H16" s="15">
        <f t="shared" si="1"/>
        <v>0.23398839411820638</v>
      </c>
    </row>
    <row r="17" spans="1:8" ht="21.95" customHeight="1" x14ac:dyDescent="0.2">
      <c r="A17" s="17" t="s">
        <v>87</v>
      </c>
      <c r="B17" s="9">
        <f>B7+B12</f>
        <v>214.28435472999999</v>
      </c>
      <c r="C17" s="9">
        <f>C7+C12</f>
        <v>212.01093850000001</v>
      </c>
      <c r="D17" s="15">
        <f>(B17-C17)/C17</f>
        <v>1.072310818528819E-2</v>
      </c>
      <c r="E17" s="15">
        <f>(B17-'[1]2018年8月'!B13)/'[1]2018年8月'!B13</f>
        <v>-3.6139573486711742E-2</v>
      </c>
      <c r="F17" s="9">
        <f>F7+F12</f>
        <v>2041.93299626</v>
      </c>
      <c r="G17" s="9">
        <f>G7+G12</f>
        <v>1920.74223618</v>
      </c>
      <c r="H17" s="15">
        <f t="shared" si="1"/>
        <v>6.3095795884108824E-2</v>
      </c>
    </row>
    <row r="18" spans="1:8" ht="21.95" customHeight="1" x14ac:dyDescent="0.2">
      <c r="A18" s="17" t="s">
        <v>88</v>
      </c>
      <c r="B18" s="9">
        <f>B13</f>
        <v>145.86399656</v>
      </c>
      <c r="C18" s="9">
        <f>C13</f>
        <v>98.004646079999972</v>
      </c>
      <c r="D18" s="15">
        <f t="shared" si="0"/>
        <v>0.48833756759789776</v>
      </c>
      <c r="E18" s="15">
        <f>(B18-'[1]2018年8月'!B14)/'[1]2018年8月'!B14</f>
        <v>3.0967694114536766E-2</v>
      </c>
      <c r="F18" s="9">
        <f>F13</f>
        <v>1275.4654439399999</v>
      </c>
      <c r="G18" s="9">
        <f>G13</f>
        <v>655.54128115999981</v>
      </c>
      <c r="H18" s="15">
        <f t="shared" si="1"/>
        <v>0.94566761941067357</v>
      </c>
    </row>
    <row r="19" spans="1:8" ht="21.95" customHeight="1" x14ac:dyDescent="0.2">
      <c r="A19" s="17" t="s">
        <v>89</v>
      </c>
      <c r="B19" s="9">
        <f>B8+B14</f>
        <v>19.499442909999999</v>
      </c>
      <c r="C19" s="9">
        <f>C8+C14</f>
        <v>21.687924279999997</v>
      </c>
      <c r="D19" s="15">
        <f>(B19-C19)/C19</f>
        <v>-0.10090782970955663</v>
      </c>
      <c r="E19" s="15">
        <f>(B19-'[1]2018年8月'!B15)/'[1]2018年8月'!B15</f>
        <v>0.24690271929947788</v>
      </c>
      <c r="F19" s="9">
        <f>F8+F14</f>
        <v>166.14097530999999</v>
      </c>
      <c r="G19" s="9">
        <f>G8+G14</f>
        <v>185.63187162450001</v>
      </c>
      <c r="H19" s="15">
        <f>(F19-G19)/G19</f>
        <v>-0.10499757473720142</v>
      </c>
    </row>
    <row r="20" spans="1:8" ht="21.95" customHeight="1" x14ac:dyDescent="0.2">
      <c r="A20" s="17" t="s">
        <v>90</v>
      </c>
      <c r="B20" s="9">
        <f>B9+B15</f>
        <v>38.690581122299996</v>
      </c>
      <c r="C20" s="9">
        <f>C9+C15</f>
        <v>37.433944138999991</v>
      </c>
      <c r="D20" s="15">
        <f>(B20-C20)/C20</f>
        <v>3.3569451795777965E-2</v>
      </c>
      <c r="E20" s="15">
        <f>(B20-'[1]2018年8月'!B16)/'[1]2018年8月'!B16</f>
        <v>3.3328465470252901E-3</v>
      </c>
      <c r="F20" s="9">
        <f>F9+F15</f>
        <v>350.45791197769995</v>
      </c>
      <c r="G20" s="9">
        <f>G9+G15</f>
        <v>344.44444980989994</v>
      </c>
      <c r="H20" s="15">
        <f>(F20-G20)/G20</f>
        <v>1.7458438279725118E-2</v>
      </c>
    </row>
    <row r="21" spans="1:8" ht="21.95" customHeight="1" x14ac:dyDescent="0.2">
      <c r="A21" s="17" t="s">
        <v>91</v>
      </c>
      <c r="B21" s="9">
        <f>B10</f>
        <v>9.9721560000000001E-2</v>
      </c>
      <c r="C21" s="9">
        <f>C10</f>
        <v>0.14430528000000001</v>
      </c>
      <c r="D21" s="15">
        <f>(B21-C21)/C21</f>
        <v>-0.308954183797017</v>
      </c>
      <c r="E21" s="15">
        <f>(B21-'[1]2018年8月'!B17)/'[1]2018年8月'!B17</f>
        <v>-0.36802716147870213</v>
      </c>
      <c r="F21" s="9">
        <f>F10</f>
        <v>0.98692674000000002</v>
      </c>
      <c r="G21" s="9">
        <f>G10</f>
        <v>1.4362089899999999</v>
      </c>
      <c r="H21" s="15">
        <f>(F21-G21)/G21</f>
        <v>-0.31282512024938647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28" workbookViewId="0">
      <selection sqref="A1:M39"/>
    </sheetView>
  </sheetViews>
  <sheetFormatPr defaultRowHeight="14.25" x14ac:dyDescent="0.2"/>
  <cols>
    <col min="2" max="2" width="9.5" customWidth="1"/>
    <col min="3" max="3" width="9.625" customWidth="1"/>
    <col min="4" max="4" width="9.75" customWidth="1"/>
    <col min="5" max="5" width="9.625" customWidth="1"/>
    <col min="6" max="6" width="9.75" customWidth="1"/>
    <col min="7" max="7" width="10.375" customWidth="1"/>
    <col min="8" max="9" width="10" customWidth="1"/>
    <col min="10" max="10" width="9.625" customWidth="1"/>
    <col min="12" max="12" width="9.5" customWidth="1"/>
  </cols>
  <sheetData>
    <row r="1" spans="1:13" ht="16.5" customHeight="1" x14ac:dyDescent="0.3">
      <c r="A1" s="33" t="s">
        <v>92</v>
      </c>
      <c r="B1" s="18"/>
      <c r="C1" s="19"/>
      <c r="D1" s="18"/>
      <c r="E1" s="19"/>
      <c r="F1" s="18"/>
      <c r="G1" s="19"/>
      <c r="H1" s="18"/>
      <c r="I1" s="19"/>
      <c r="J1" s="18"/>
      <c r="K1" s="19"/>
      <c r="L1" s="18"/>
      <c r="M1" s="19"/>
    </row>
    <row r="2" spans="1:13" ht="20.25" customHeight="1" x14ac:dyDescent="0.3">
      <c r="A2" s="43" t="s">
        <v>93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1" customHeight="1" x14ac:dyDescent="0.25">
      <c r="A3" s="20"/>
      <c r="B3" s="21"/>
      <c r="C3" s="22"/>
      <c r="D3" s="21"/>
      <c r="E3" s="22"/>
      <c r="F3" s="21"/>
      <c r="G3" s="22"/>
      <c r="H3" s="21"/>
      <c r="I3" s="22"/>
      <c r="J3" s="21"/>
      <c r="K3" s="22"/>
      <c r="L3" s="45" t="s">
        <v>55</v>
      </c>
      <c r="M3" s="45"/>
    </row>
    <row r="4" spans="1:13" ht="14.1" customHeight="1" x14ac:dyDescent="0.2">
      <c r="A4" s="41" t="s">
        <v>56</v>
      </c>
      <c r="B4" s="41" t="s">
        <v>45</v>
      </c>
      <c r="C4" s="46"/>
      <c r="D4" s="46"/>
      <c r="E4" s="46"/>
      <c r="F4" s="41" t="s">
        <v>94</v>
      </c>
      <c r="G4" s="46"/>
      <c r="H4" s="46"/>
      <c r="I4" s="46"/>
      <c r="J4" s="41" t="s">
        <v>57</v>
      </c>
      <c r="K4" s="46"/>
      <c r="L4" s="46"/>
      <c r="M4" s="46"/>
    </row>
    <row r="5" spans="1:13" ht="14.1" customHeight="1" x14ac:dyDescent="0.2">
      <c r="A5" s="41"/>
      <c r="B5" s="37" t="s">
        <v>73</v>
      </c>
      <c r="C5" s="38"/>
      <c r="D5" s="41" t="s">
        <v>74</v>
      </c>
      <c r="E5" s="46"/>
      <c r="F5" s="37" t="s">
        <v>73</v>
      </c>
      <c r="G5" s="38"/>
      <c r="H5" s="41" t="s">
        <v>74</v>
      </c>
      <c r="I5" s="46"/>
      <c r="J5" s="37" t="s">
        <v>73</v>
      </c>
      <c r="K5" s="38"/>
      <c r="L5" s="41" t="s">
        <v>74</v>
      </c>
      <c r="M5" s="46"/>
    </row>
    <row r="6" spans="1:13" ht="14.1" customHeight="1" x14ac:dyDescent="0.2">
      <c r="A6" s="41"/>
      <c r="B6" s="42" t="s">
        <v>10</v>
      </c>
      <c r="C6" s="23" t="s">
        <v>58</v>
      </c>
      <c r="D6" s="47" t="s">
        <v>59</v>
      </c>
      <c r="E6" s="23" t="s">
        <v>58</v>
      </c>
      <c r="F6" s="42" t="s">
        <v>10</v>
      </c>
      <c r="G6" s="23" t="s">
        <v>58</v>
      </c>
      <c r="H6" s="42" t="s">
        <v>59</v>
      </c>
      <c r="I6" s="23" t="s">
        <v>58</v>
      </c>
      <c r="J6" s="42" t="s">
        <v>10</v>
      </c>
      <c r="K6" s="23" t="s">
        <v>58</v>
      </c>
      <c r="L6" s="42" t="s">
        <v>59</v>
      </c>
      <c r="M6" s="23" t="s">
        <v>58</v>
      </c>
    </row>
    <row r="7" spans="1:13" ht="14.1" customHeight="1" x14ac:dyDescent="0.2">
      <c r="A7" s="41"/>
      <c r="B7" s="42"/>
      <c r="C7" s="24" t="s">
        <v>60</v>
      </c>
      <c r="D7" s="48"/>
      <c r="E7" s="24" t="s">
        <v>60</v>
      </c>
      <c r="F7" s="42"/>
      <c r="G7" s="24" t="s">
        <v>60</v>
      </c>
      <c r="H7" s="42"/>
      <c r="I7" s="24" t="s">
        <v>60</v>
      </c>
      <c r="J7" s="42"/>
      <c r="K7" s="24" t="s">
        <v>60</v>
      </c>
      <c r="L7" s="42"/>
      <c r="M7" s="24" t="s">
        <v>60</v>
      </c>
    </row>
    <row r="8" spans="1:13" ht="14.1" customHeight="1" x14ac:dyDescent="0.2">
      <c r="A8" s="28" t="s">
        <v>61</v>
      </c>
      <c r="B8" s="25">
        <v>48717.994200000001</v>
      </c>
      <c r="C8" s="25">
        <f>(B8-[2]与17年同期销量比较!B7)/[2]与17年同期销量比较!B7*100</f>
        <v>-1.6828889313817028</v>
      </c>
      <c r="D8" s="25">
        <v>350385.7366</v>
      </c>
      <c r="E8" s="25">
        <f>(D8-[2]与17年同期销量比较!D7)/[2]与17年同期销量比较!D7*100</f>
        <v>1.4691453127346917E-3</v>
      </c>
      <c r="F8" s="25">
        <v>68171.455700000006</v>
      </c>
      <c r="G8" s="25">
        <f>(F8-[2]与17年同期销量比较!F7)/[2]与17年同期销量比较!F7*100</f>
        <v>28.122888211710833</v>
      </c>
      <c r="H8" s="25">
        <v>562562.66619999998</v>
      </c>
      <c r="I8" s="25">
        <f>(H8-[2]与17年同期销量比较!H7)/[2]与17年同期销量比较!H7*100</f>
        <v>23.659401545297527</v>
      </c>
      <c r="J8" s="25">
        <f>B8+F8</f>
        <v>116889.44990000001</v>
      </c>
      <c r="K8" s="25">
        <f>(J8-[2]与17年同期销量比较!J7)/[2]与17年同期销量比较!J7*100</f>
        <v>13.750212043109752</v>
      </c>
      <c r="L8" s="25">
        <f>D8+H8</f>
        <v>912948.40280000004</v>
      </c>
      <c r="M8" s="25">
        <f>(L8-[2]与17年同期销量比较!L7)/[2]与17年同期销量比较!L7*100</f>
        <v>13.366119504921095</v>
      </c>
    </row>
    <row r="9" spans="1:13" ht="14.1" customHeight="1" x14ac:dyDescent="0.2">
      <c r="A9" s="28" t="s">
        <v>11</v>
      </c>
      <c r="B9" s="25">
        <v>30207.266412000001</v>
      </c>
      <c r="C9" s="25">
        <f>(B9-[2]与17年同期销量比较!B8)/[2]与17年同期销量比较!B8*100</f>
        <v>4.8087464800929558</v>
      </c>
      <c r="D9" s="25">
        <v>289876.10652899998</v>
      </c>
      <c r="E9" s="25">
        <f>(D9-[2]与17年同期销量比较!D8)/[2]与17年同期销量比较!D8*100</f>
        <v>2.2015581099822086</v>
      </c>
      <c r="F9" s="25">
        <v>36130.557399999998</v>
      </c>
      <c r="G9" s="25">
        <f>(F9-[2]与17年同期销量比较!F8)/[2]与17年同期销量比较!F8*100</f>
        <v>2.7595545998056243</v>
      </c>
      <c r="H9" s="25">
        <v>390592.45380000002</v>
      </c>
      <c r="I9" s="25">
        <f>(H9-[2]与17年同期销量比较!H8)/[2]与17年同期销量比较!H8*100</f>
        <v>61.930652527410416</v>
      </c>
      <c r="J9" s="25">
        <f>B9+F9</f>
        <v>66337.823812000002</v>
      </c>
      <c r="K9" s="25">
        <f>(J9-[2]与17年同期销量比较!J8)/[2]与17年同期销量比较!J8*100</f>
        <v>3.6826388624240431</v>
      </c>
      <c r="L9" s="25">
        <f>D9+H9</f>
        <v>680468.560329</v>
      </c>
      <c r="M9" s="25">
        <f>(L9-[2]与17年同期销量比较!L8)/[2]与17年同期销量比较!L8*100</f>
        <v>29.652202789612598</v>
      </c>
    </row>
    <row r="10" spans="1:13" ht="14.1" customHeight="1" x14ac:dyDescent="0.2">
      <c r="A10" s="28" t="s">
        <v>12</v>
      </c>
      <c r="B10" s="25">
        <v>45850.603002000003</v>
      </c>
      <c r="C10" s="25">
        <f>(B10-[2]与17年同期销量比较!B9)/[2]与17年同期销量比较!B9*100</f>
        <v>4.7417710053078617</v>
      </c>
      <c r="D10" s="25">
        <v>439876.96794499998</v>
      </c>
      <c r="E10" s="25">
        <f>(D10-[2]与17年同期销量比较!D9)/[2]与17年同期销量比较!D9*100</f>
        <v>5.8279048317880289</v>
      </c>
      <c r="F10" s="25">
        <v>103116.93580000001</v>
      </c>
      <c r="G10" s="25">
        <f>(F10-[2]与17年同期销量比较!F9)/[2]与17年同期销量比较!F9*100</f>
        <v>53.078273095072191</v>
      </c>
      <c r="H10" s="25">
        <v>1042678.904</v>
      </c>
      <c r="I10" s="25">
        <f>(H10-[2]与17年同期销量比较!H9)/[2]与17年同期销量比较!H9*100</f>
        <v>44.009370484735967</v>
      </c>
      <c r="J10" s="25">
        <f t="shared" ref="J10:J39" si="0">B10+F10</f>
        <v>148967.538802</v>
      </c>
      <c r="K10" s="25">
        <f>(J10-[2]与17年同期销量比较!J9)/[2]与17年同期销量比较!J9*100</f>
        <v>34.039401861120105</v>
      </c>
      <c r="L10" s="25">
        <f t="shared" ref="L10:L39" si="1">D10+H10</f>
        <v>1482555.871945</v>
      </c>
      <c r="M10" s="25">
        <f>(L10-[2]与17年同期销量比较!L9)/[2]与17年同期销量比较!L9*100</f>
        <v>30.084299042774081</v>
      </c>
    </row>
    <row r="11" spans="1:13" ht="14.1" customHeight="1" x14ac:dyDescent="0.2">
      <c r="A11" s="28" t="s">
        <v>13</v>
      </c>
      <c r="B11" s="25">
        <v>30472.834804999999</v>
      </c>
      <c r="C11" s="25">
        <f>(B11-[2]与17年同期销量比较!B10)/[2]与17年同期销量比较!B10*100</f>
        <v>-16.336936265883161</v>
      </c>
      <c r="D11" s="25">
        <v>302336.03491599998</v>
      </c>
      <c r="E11" s="25">
        <f>(D11-[2]与17年同期销量比较!D10)/[2]与17年同期销量比较!D10*100</f>
        <v>-4.0680205365450144</v>
      </c>
      <c r="F11" s="25">
        <v>34812.3704</v>
      </c>
      <c r="G11" s="25">
        <f>(F11-[2]与17年同期销量比较!F10)/[2]与17年同期销量比较!F10*100</f>
        <v>-17.703718563253087</v>
      </c>
      <c r="H11" s="25">
        <v>329136.59999999998</v>
      </c>
      <c r="I11" s="25">
        <f>(H11-[2]与17年同期销量比较!H10)/[2]与17年同期销量比较!H10*100</f>
        <v>31.470919066863694</v>
      </c>
      <c r="J11" s="25">
        <f t="shared" si="0"/>
        <v>65285.205204999998</v>
      </c>
      <c r="K11" s="25">
        <f>(J11-[2]与17年同期销量比较!J10)/[2]与17年同期销量比较!J10*100</f>
        <v>-17.071352951707908</v>
      </c>
      <c r="L11" s="25">
        <f t="shared" si="1"/>
        <v>631472.63491599995</v>
      </c>
      <c r="M11" s="25">
        <f>(L11-[2]与17年同期销量比较!L10)/[2]与17年同期销量比较!L10*100</f>
        <v>11.665057798056555</v>
      </c>
    </row>
    <row r="12" spans="1:13" ht="14.1" customHeight="1" x14ac:dyDescent="0.2">
      <c r="A12" s="28" t="s">
        <v>14</v>
      </c>
      <c r="B12" s="25">
        <v>43702.399372</v>
      </c>
      <c r="C12" s="25">
        <f>(B12-[2]与17年同期销量比较!B11)/[2]与17年同期销量比较!B11*100</f>
        <v>4.4838985405060665</v>
      </c>
      <c r="D12" s="25">
        <v>479451.46847399999</v>
      </c>
      <c r="E12" s="25">
        <f>(D12-[2]与17年同期销量比较!D11)/[2]与17年同期销量比较!D11*100</f>
        <v>3.8327993127070603</v>
      </c>
      <c r="F12" s="25">
        <v>55760.043700000002</v>
      </c>
      <c r="G12" s="25">
        <f>(F12-[2]与17年同期销量比较!F11)/[2]与17年同期销量比较!F11*100</f>
        <v>46.738619885519022</v>
      </c>
      <c r="H12" s="25">
        <v>528558.88089999999</v>
      </c>
      <c r="I12" s="25">
        <f>(H12-[2]与17年同期销量比较!H11)/[2]与17年同期销量比较!H11*100</f>
        <v>60.391251222195031</v>
      </c>
      <c r="J12" s="25">
        <f t="shared" si="0"/>
        <v>99462.443071999995</v>
      </c>
      <c r="K12" s="25">
        <f>(J12-[2]与17年同期销量比较!J11)/[2]与17年同期销量比较!J11*100</f>
        <v>24.598288838747916</v>
      </c>
      <c r="L12" s="25">
        <f t="shared" si="1"/>
        <v>1008010.349374</v>
      </c>
      <c r="M12" s="25">
        <f>(L12-[2]与17年同期销量比较!L11)/[2]与17年同期销量比较!L11*100</f>
        <v>27.387130445481262</v>
      </c>
    </row>
    <row r="13" spans="1:13" ht="14.1" customHeight="1" x14ac:dyDescent="0.2">
      <c r="A13" s="28" t="s">
        <v>15</v>
      </c>
      <c r="B13" s="25">
        <v>80699.808023999998</v>
      </c>
      <c r="C13" s="25">
        <f>(B13-[2]与17年同期销量比较!B12)/[2]与17年同期销量比较!B12*100</f>
        <v>1.2764351579865088</v>
      </c>
      <c r="D13" s="25">
        <v>782073.27420900005</v>
      </c>
      <c r="E13" s="25">
        <f>(D13-[2]与17年同期销量比较!D12)/[2]与17年同期销量比较!D12*100</f>
        <v>0.29316388512747482</v>
      </c>
      <c r="F13" s="25">
        <v>62761.966</v>
      </c>
      <c r="G13" s="25">
        <f>(F13-[2]与17年同期销量比较!F12)/[2]与17年同期销量比较!F12*100</f>
        <v>34.614793421399234</v>
      </c>
      <c r="H13" s="25">
        <v>570668.48</v>
      </c>
      <c r="I13" s="25">
        <f>(H13-[2]与17年同期销量比较!H12)/[2]与17年同期销量比较!H12*100</f>
        <v>65.550433794363755</v>
      </c>
      <c r="J13" s="25">
        <f t="shared" si="0"/>
        <v>143461.77402399998</v>
      </c>
      <c r="K13" s="25">
        <f>(J13-[2]与17年同期销量比较!J12)/[2]与17年同期销量比较!J12*100</f>
        <v>13.582626701131947</v>
      </c>
      <c r="L13" s="25">
        <f t="shared" si="1"/>
        <v>1352741.7542090002</v>
      </c>
      <c r="M13" s="25">
        <f>(L13-[2]与17年同期销量比较!L12)/[2]与17年同期销量比较!L12*100</f>
        <v>20.2975014918444</v>
      </c>
    </row>
    <row r="14" spans="1:13" ht="14.1" customHeight="1" x14ac:dyDescent="0.2">
      <c r="A14" s="28" t="s">
        <v>16</v>
      </c>
      <c r="B14" s="25">
        <v>23939.564633000002</v>
      </c>
      <c r="C14" s="25">
        <f>(B14-[2]与17年同期销量比较!B13)/[2]与17年同期销量比较!B13*100</f>
        <v>-4.1126786676838343</v>
      </c>
      <c r="D14" s="25">
        <v>322537.168481</v>
      </c>
      <c r="E14" s="25">
        <f>(D14-[2]与17年同期销量比较!D13)/[2]与17年同期销量比较!D13*100</f>
        <v>34.063031878882725</v>
      </c>
      <c r="F14" s="25">
        <v>36141.0651</v>
      </c>
      <c r="G14" s="25">
        <f>(F14-[2]与17年同期销量比较!F13)/[2]与17年同期销量比较!F13*100</f>
        <v>39.17977245910032</v>
      </c>
      <c r="H14" s="25">
        <v>343466.46149999998</v>
      </c>
      <c r="I14" s="25">
        <f>(H14-[2]与17年同期销量比较!H13)/[2]与17年同期销量比较!H13*100</f>
        <v>33.254791290715232</v>
      </c>
      <c r="J14" s="25">
        <f t="shared" si="0"/>
        <v>60080.629733000002</v>
      </c>
      <c r="K14" s="25">
        <f>(J14-[2]与17年同期销量比较!J13)/[2]与17年同期销量比较!J13*100</f>
        <v>17.958890079028215</v>
      </c>
      <c r="L14" s="25">
        <f t="shared" si="1"/>
        <v>666003.62998099998</v>
      </c>
      <c r="M14" s="25">
        <f>(L14-[2]与17年同期销量比较!L13)/[2]与17年同期销量比较!L13*100</f>
        <v>33.644991483434033</v>
      </c>
    </row>
    <row r="15" spans="1:13" ht="14.1" customHeight="1" x14ac:dyDescent="0.2">
      <c r="A15" s="28" t="s">
        <v>17</v>
      </c>
      <c r="B15" s="25">
        <v>34408.732215999997</v>
      </c>
      <c r="C15" s="25">
        <f>(B15-[2]与17年同期销量比较!B14)/[2]与17年同期销量比较!B14*100</f>
        <v>-1.8797948524916908</v>
      </c>
      <c r="D15" s="25">
        <v>336615.174107</v>
      </c>
      <c r="E15" s="25">
        <f>(D15-[2]与17年同期销量比较!D14)/[2]与17年同期销量比较!D14*100</f>
        <v>-3.8653122340148949</v>
      </c>
      <c r="F15" s="25">
        <v>50056.199500000002</v>
      </c>
      <c r="G15" s="25">
        <f>(F15-[2]与17年同期销量比较!F14)/[2]与17年同期销量比较!F14*100</f>
        <v>10.616179318294986</v>
      </c>
      <c r="H15" s="25">
        <v>484574.53490000003</v>
      </c>
      <c r="I15" s="25">
        <f>(H15-[2]与17年同期销量比较!H14)/[2]与17年同期销量比较!H14*100</f>
        <v>10.454527368546621</v>
      </c>
      <c r="J15" s="25">
        <f t="shared" si="0"/>
        <v>84464.931715999992</v>
      </c>
      <c r="K15" s="25">
        <f>(J15-[2]与17年同期销量比较!J14)/[2]与17年同期销量比较!J14*100</f>
        <v>5.1604078629017742</v>
      </c>
      <c r="L15" s="25">
        <f t="shared" si="1"/>
        <v>821189.70900700008</v>
      </c>
      <c r="M15" s="25">
        <f>(L15-[2]与17年同期销量比较!L14)/[2]与17年同期销量比较!L14*100</f>
        <v>4.0984043086904087</v>
      </c>
    </row>
    <row r="16" spans="1:13" ht="14.1" customHeight="1" x14ac:dyDescent="0.2">
      <c r="A16" s="28" t="s">
        <v>18</v>
      </c>
      <c r="B16" s="25">
        <v>41633.048323000003</v>
      </c>
      <c r="C16" s="25">
        <f>(B16-[2]与17年同期销量比较!B15)/[2]与17年同期销量比较!B15*100</f>
        <v>6.7974068856299734</v>
      </c>
      <c r="D16" s="25">
        <v>378147.09452799999</v>
      </c>
      <c r="E16" s="25">
        <f>(D16-[2]与17年同期销量比较!D15)/[2]与17年同期销量比较!D15*100</f>
        <v>6.3302120631850771</v>
      </c>
      <c r="F16" s="25">
        <v>39162.7281</v>
      </c>
      <c r="G16" s="25">
        <f>(F16-[2]与17年同期销量比较!F15)/[2]与17年同期销量比较!F15*100</f>
        <v>31.771855778980786</v>
      </c>
      <c r="H16" s="25">
        <v>336171.14279999997</v>
      </c>
      <c r="I16" s="25">
        <f>(H16-[2]与17年同期销量比较!H15)/[2]与17年同期销量比较!H15*100</f>
        <v>45.134911134170558</v>
      </c>
      <c r="J16" s="25">
        <f t="shared" si="0"/>
        <v>80795.776423000003</v>
      </c>
      <c r="K16" s="25">
        <f>(J16-[2]与17年同期销量比较!J15)/[2]与17年同期销量比较!J15*100</f>
        <v>17.601008908420432</v>
      </c>
      <c r="L16" s="25">
        <f t="shared" si="1"/>
        <v>714318.2373279999</v>
      </c>
      <c r="M16" s="25">
        <f>(L16-[2]与17年同期销量比较!L15)/[2]与17年同期销量比较!L15*100</f>
        <v>21.635498431760325</v>
      </c>
    </row>
    <row r="17" spans="1:13" ht="14.1" customHeight="1" x14ac:dyDescent="0.2">
      <c r="A17" s="28" t="s">
        <v>19</v>
      </c>
      <c r="B17" s="25">
        <v>114190.072465</v>
      </c>
      <c r="C17" s="25">
        <f>(B17-[2]与17年同期销量比较!B16)/[2]与17年同期销量比较!B16*100</f>
        <v>-1.2746493220966948</v>
      </c>
      <c r="D17" s="25">
        <v>1142029.349321</v>
      </c>
      <c r="E17" s="25">
        <f>(D17-[2]与17年同期销量比较!D16)/[2]与17年同期销量比较!D16*100</f>
        <v>7.7834565613565161</v>
      </c>
      <c r="F17" s="25">
        <v>231286.26</v>
      </c>
      <c r="G17" s="25">
        <f>(F17-[2]与17年同期销量比较!F16)/[2]与17年同期销量比较!F16*100</f>
        <v>28.453236171420489</v>
      </c>
      <c r="H17" s="25">
        <v>2156826.7555999998</v>
      </c>
      <c r="I17" s="25">
        <f>(H17-[2]与17年同期销量比较!H16)/[2]与17年同期销量比较!H16*100</f>
        <v>49.23912645551367</v>
      </c>
      <c r="J17" s="25">
        <f t="shared" si="0"/>
        <v>345476.33246499998</v>
      </c>
      <c r="K17" s="25">
        <f>(J17-[2]与17年同期销量比较!J16)/[2]与17年同期销量比较!J16*100</f>
        <v>16.825795568366441</v>
      </c>
      <c r="L17" s="25">
        <f t="shared" si="1"/>
        <v>3298856.1049210001</v>
      </c>
      <c r="M17" s="25">
        <f>(L17-[2]与17年同期销量比较!L16)/[2]与17年同期销量比较!L16*100</f>
        <v>31.702724820916657</v>
      </c>
    </row>
    <row r="18" spans="1:13" ht="14.1" customHeight="1" x14ac:dyDescent="0.2">
      <c r="A18" s="28" t="s">
        <v>20</v>
      </c>
      <c r="B18" s="25">
        <v>139565.558097</v>
      </c>
      <c r="C18" s="25">
        <f>(B18-[2]与17年同期销量比较!B17)/[2]与17年同期销量比较!B17*100</f>
        <v>15.284061912529848</v>
      </c>
      <c r="D18" s="25">
        <v>1221753.215202</v>
      </c>
      <c r="E18" s="25">
        <f>(D18-[2]与17年同期销量比较!D17)/[2]与17年同期销量比较!D17*100</f>
        <v>7.0891914516372747</v>
      </c>
      <c r="F18" s="25">
        <v>170367.5258</v>
      </c>
      <c r="G18" s="25">
        <f>(F18-[2]与17年同期销量比较!F17)/[2]与17年同期销量比较!F17*100</f>
        <v>60.344708539631931</v>
      </c>
      <c r="H18" s="25">
        <v>1566550.5282000001</v>
      </c>
      <c r="I18" s="25">
        <f>(H18-[2]与17年同期销量比较!H17)/[2]与17年同期销量比较!H17*100</f>
        <v>51.389480381641903</v>
      </c>
      <c r="J18" s="25">
        <f t="shared" si="0"/>
        <v>309933.083897</v>
      </c>
      <c r="K18" s="25">
        <f>(J18-[2]与17年同期销量比较!J17)/[2]与17年同期销量比较!J17*100</f>
        <v>36.346328973737798</v>
      </c>
      <c r="L18" s="25">
        <f t="shared" si="1"/>
        <v>2788303.7434020001</v>
      </c>
      <c r="M18" s="25">
        <f>(L18-[2]与17年同期销量比较!L17)/[2]与17年同期销量比较!L17*100</f>
        <v>28.159215208123893</v>
      </c>
    </row>
    <row r="19" spans="1:13" ht="14.1" customHeight="1" x14ac:dyDescent="0.2">
      <c r="A19" s="28" t="s">
        <v>21</v>
      </c>
      <c r="B19" s="25">
        <v>61008.714897999998</v>
      </c>
      <c r="C19" s="25">
        <f>(B19-[2]与17年同期销量比较!B18)/[2]与17年同期销量比较!B18*100</f>
        <v>-15.967285991034988</v>
      </c>
      <c r="D19" s="25">
        <v>536256.78842200001</v>
      </c>
      <c r="E19" s="25">
        <f>(D19-[2]与17年同期销量比较!D18)/[2]与17年同期销量比较!D18*100</f>
        <v>-3.5683252485734895</v>
      </c>
      <c r="F19" s="25">
        <v>88812.509900000005</v>
      </c>
      <c r="G19" s="25">
        <f>(F19-[2]与17年同期销量比较!F18)/[2]与17年同期销量比较!F18*100</f>
        <v>48.332163444684511</v>
      </c>
      <c r="H19" s="25">
        <v>726487.11349999998</v>
      </c>
      <c r="I19" s="25">
        <f>(H19-[2]与17年同期销量比较!H18)/[2]与17年同期销量比较!H18*100</f>
        <v>84.499357661647835</v>
      </c>
      <c r="J19" s="25">
        <f t="shared" si="0"/>
        <v>149821.22479800001</v>
      </c>
      <c r="K19" s="25">
        <f>(J19-[2]与17年同期销量比较!J18)/[2]与17年同期销量比较!J18*100</f>
        <v>13.093771280347392</v>
      </c>
      <c r="L19" s="25">
        <f t="shared" si="1"/>
        <v>1262743.9019220001</v>
      </c>
      <c r="M19" s="25">
        <f>(L19-[2]与17年同期销量比较!L18)/[2]与17年同期销量比较!L18*100</f>
        <v>32.939781006293167</v>
      </c>
    </row>
    <row r="20" spans="1:13" ht="14.1" customHeight="1" x14ac:dyDescent="0.2">
      <c r="A20" s="28" t="s">
        <v>22</v>
      </c>
      <c r="B20" s="25">
        <v>49100.878862999998</v>
      </c>
      <c r="C20" s="25">
        <f>(B20-[2]与17年同期销量比较!B19)/[2]与17年同期销量比较!B19*100</f>
        <v>29.632632903088563</v>
      </c>
      <c r="D20" s="25">
        <v>363347.709172</v>
      </c>
      <c r="E20" s="25">
        <f>(D20-[2]与17年同期销量比较!D19)/[2]与17年同期销量比较!D19*100</f>
        <v>2.2059082514176054</v>
      </c>
      <c r="F20" s="25">
        <v>112665.05620000001</v>
      </c>
      <c r="G20" s="25">
        <f>(F20-[2]与17年同期销量比较!F19)/[2]与17年同期销量比较!F19*100</f>
        <v>-25.911541175685858</v>
      </c>
      <c r="H20" s="25">
        <v>942130.29850000003</v>
      </c>
      <c r="I20" s="25">
        <f>(H20-[2]与17年同期销量比较!H19)/[2]与17年同期销量比较!H19*100</f>
        <v>13.032296762161918</v>
      </c>
      <c r="J20" s="25">
        <f t="shared" si="0"/>
        <v>161765.93506300001</v>
      </c>
      <c r="K20" s="25">
        <f>(J20-[2]与17年同期销量比较!J19)/[2]与17年同期销量比较!J19*100</f>
        <v>-14.835488151410257</v>
      </c>
      <c r="L20" s="25">
        <f t="shared" si="1"/>
        <v>1305478.007672</v>
      </c>
      <c r="M20" s="25">
        <f>(L20-[2]与17年同期销量比较!L19)/[2]与17年同期销量比较!L19*100</f>
        <v>9.7952858306451969</v>
      </c>
    </row>
    <row r="21" spans="1:13" ht="14.1" customHeight="1" x14ac:dyDescent="0.2">
      <c r="A21" s="28" t="s">
        <v>23</v>
      </c>
      <c r="B21" s="25">
        <v>41863.061241000003</v>
      </c>
      <c r="C21" s="25">
        <f>(B21-[2]与17年同期销量比较!B20)/[2]与17年同期销量比较!B20*100</f>
        <v>9.9073952223299138</v>
      </c>
      <c r="D21" s="25">
        <v>410677.033398</v>
      </c>
      <c r="E21" s="25">
        <f>(D21-[2]与17年同期销量比较!D20)/[2]与17年同期销量比较!D20*100</f>
        <v>36.896687787213416</v>
      </c>
      <c r="F21" s="25">
        <v>66583.612800000003</v>
      </c>
      <c r="G21" s="25">
        <f>(F21-[2]与17年同期销量比较!F20)/[2]与17年同期销量比较!F20*100</f>
        <v>77.720228517022264</v>
      </c>
      <c r="H21" s="25">
        <v>684093.12390000001</v>
      </c>
      <c r="I21" s="25">
        <f>(H21-[2]与17年同期销量比较!H20)/[2]与17年同期销量比较!H20*100</f>
        <v>99.998247710062543</v>
      </c>
      <c r="J21" s="25">
        <f t="shared" si="0"/>
        <v>108446.67404100001</v>
      </c>
      <c r="K21" s="25">
        <f>(J21-[2]与17年同期销量比较!J20)/[2]与17年同期销量比较!J20*100</f>
        <v>43.533789110568627</v>
      </c>
      <c r="L21" s="25">
        <f t="shared" si="1"/>
        <v>1094770.1572980001</v>
      </c>
      <c r="M21" s="25">
        <f>(L21-[2]与17年同期销量比较!L20)/[2]与17年同期销量比较!L20*100</f>
        <v>70.514311865097994</v>
      </c>
    </row>
    <row r="22" spans="1:13" ht="14.1" customHeight="1" x14ac:dyDescent="0.2">
      <c r="A22" s="28" t="s">
        <v>24</v>
      </c>
      <c r="B22" s="25">
        <v>118160.01042799999</v>
      </c>
      <c r="C22" s="25">
        <f>(B22-[2]与17年同期销量比较!B21)/[2]与17年同期销量比较!B21*100</f>
        <v>-3.6101441023725131E-2</v>
      </c>
      <c r="D22" s="25">
        <v>1122612.052898</v>
      </c>
      <c r="E22" s="25">
        <f>(D22-[2]与17年同期销量比较!D21)/[2]与17年同期销量比较!D21*100</f>
        <v>1.7550574082450638</v>
      </c>
      <c r="F22" s="25">
        <v>227416.30040000001</v>
      </c>
      <c r="G22" s="25">
        <f>(F22-[2]与17年同期销量比较!F21)/[2]与17年同期销量比较!F21*100</f>
        <v>47.085554989302388</v>
      </c>
      <c r="H22" s="25">
        <v>1848249.9280999999</v>
      </c>
      <c r="I22" s="25">
        <f>(H22-[2]与17年同期销量比较!H21)/[2]与17年同期销量比较!H21*100</f>
        <v>36.214396707795359</v>
      </c>
      <c r="J22" s="25">
        <f t="shared" si="0"/>
        <v>345576.31082800002</v>
      </c>
      <c r="K22" s="25">
        <f>(J22-[2]与17年同期销量比较!J21)/[2]与17年同期销量比较!J21*100</f>
        <v>26.669332012670051</v>
      </c>
      <c r="L22" s="25">
        <f t="shared" si="1"/>
        <v>2970861.9809980001</v>
      </c>
      <c r="M22" s="25">
        <f>(L22-[2]与17年同期销量比较!L21)/[2]与17年同期销量比较!L21*100</f>
        <v>20.760971153609525</v>
      </c>
    </row>
    <row r="23" spans="1:13" ht="14.1" customHeight="1" x14ac:dyDescent="0.2">
      <c r="A23" s="28" t="s">
        <v>25</v>
      </c>
      <c r="B23" s="25">
        <v>61802.463470000002</v>
      </c>
      <c r="C23" s="25">
        <f>(B23-[2]与17年同期销量比较!B22)/[2]与17年同期销量比较!B22*100</f>
        <v>12.085638803424173</v>
      </c>
      <c r="D23" s="25">
        <v>502681.35221699998</v>
      </c>
      <c r="E23" s="25">
        <f>(D23-[2]与17年同期销量比较!D22)/[2]与17年同期销量比较!D22*100</f>
        <v>1.275036428392387</v>
      </c>
      <c r="F23" s="25">
        <v>162009.86240000001</v>
      </c>
      <c r="G23" s="25">
        <f>(F23-[2]与17年同期销量比较!F22)/[2]与17年同期销量比较!F22*100</f>
        <v>37.088036213516453</v>
      </c>
      <c r="H23" s="25">
        <v>1316772.1368</v>
      </c>
      <c r="I23" s="25">
        <f>(H23-[2]与17年同期销量比较!H22)/[2]与17年同期销量比较!H22*100</f>
        <v>34.773499187789881</v>
      </c>
      <c r="J23" s="25">
        <f t="shared" si="0"/>
        <v>223812.32587</v>
      </c>
      <c r="K23" s="25">
        <f>(J23-[2]与17年同期销量比较!J22)/[2]与17年同期销量比较!J22*100</f>
        <v>29.133887711970647</v>
      </c>
      <c r="L23" s="25">
        <f t="shared" si="1"/>
        <v>1819453.489017</v>
      </c>
      <c r="M23" s="25">
        <f>(L23-[2]与17年同期销量比较!L22)/[2]与17年同期销量比较!L22*100</f>
        <v>23.488517394261315</v>
      </c>
    </row>
    <row r="24" spans="1:13" ht="14.1" customHeight="1" x14ac:dyDescent="0.2">
      <c r="A24" s="28" t="s">
        <v>26</v>
      </c>
      <c r="B24" s="25">
        <v>85238.507926999999</v>
      </c>
      <c r="C24" s="25">
        <f>(B24-[2]与17年同期销量比较!B23)/[2]与17年同期销量比较!B23*100</f>
        <v>-11.902520239954452</v>
      </c>
      <c r="D24" s="25">
        <v>757607.18180400005</v>
      </c>
      <c r="E24" s="25">
        <f>(D24-[2]与17年同期销量比较!D23)/[2]与17年同期销量比较!D23*100</f>
        <v>1.6002669381700165</v>
      </c>
      <c r="F24" s="25">
        <v>114450.0971</v>
      </c>
      <c r="G24" s="25">
        <f>(F24-[2]与17年同期销量比较!F23)/[2]与17年同期销量比较!F23*100</f>
        <v>71.885879629170034</v>
      </c>
      <c r="H24" s="25">
        <v>1005964.8249</v>
      </c>
      <c r="I24" s="25">
        <f>(H24-[2]与17年同期销量比较!H23)/[2]与17年同期销量比较!H23*100</f>
        <v>40.624440231640264</v>
      </c>
      <c r="J24" s="25">
        <f t="shared" si="0"/>
        <v>199688.60502700001</v>
      </c>
      <c r="K24" s="25">
        <f>(J24-[2]与17年同期销量比较!J23)/[2]与17年同期销量比较!J23*100</f>
        <v>22.253567357874328</v>
      </c>
      <c r="L24" s="25">
        <f t="shared" si="1"/>
        <v>1763572.0067040001</v>
      </c>
      <c r="M24" s="25">
        <f>(L24-[2]与17年同期销量比较!L23)/[2]与17年同期销量比较!L23*100</f>
        <v>20.707445518123986</v>
      </c>
    </row>
    <row r="25" spans="1:13" ht="14.1" customHeight="1" x14ac:dyDescent="0.2">
      <c r="A25" s="28" t="s">
        <v>27</v>
      </c>
      <c r="B25" s="25">
        <v>73089.723211000004</v>
      </c>
      <c r="C25" s="25">
        <f>(B25-[2]与17年同期销量比较!B24)/[2]与17年同期销量比较!B24*100</f>
        <v>2.2067740014510306</v>
      </c>
      <c r="D25" s="25">
        <v>662286.32385299995</v>
      </c>
      <c r="E25" s="25">
        <f>(D25-[2]与17年同期销量比较!D24)/[2]与17年同期销量比较!D24*100</f>
        <v>1.8884212806758358</v>
      </c>
      <c r="F25" s="25">
        <v>85899.467000000004</v>
      </c>
      <c r="G25" s="25">
        <f>(F25-[2]与17年同期销量比较!F24)/[2]与17年同期销量比较!F24*100</f>
        <v>-16.910997729547478</v>
      </c>
      <c r="H25" s="25">
        <v>840699.08109999995</v>
      </c>
      <c r="I25" s="25">
        <f>(H25-[2]与17年同期销量比较!H24)/[2]与17年同期销量比较!H24*100</f>
        <v>63.771223165617421</v>
      </c>
      <c r="J25" s="25">
        <f t="shared" si="0"/>
        <v>158989.19021100001</v>
      </c>
      <c r="K25" s="25">
        <f>(J25-[2]与17年同期销量比较!J24)/[2]与17年同期销量比较!J24*100</f>
        <v>-9.0940221789061955</v>
      </c>
      <c r="L25" s="25">
        <f t="shared" si="1"/>
        <v>1502985.4049529999</v>
      </c>
      <c r="M25" s="25">
        <f>(L25-[2]与17年同期销量比较!L24)/[2]与17年同期销量比较!L24*100</f>
        <v>29.194729090435789</v>
      </c>
    </row>
    <row r="26" spans="1:13" ht="14.1" customHeight="1" x14ac:dyDescent="0.2">
      <c r="A26" s="28" t="s">
        <v>28</v>
      </c>
      <c r="B26" s="25">
        <v>194008.81397800002</v>
      </c>
      <c r="C26" s="25">
        <f>(B26-[2]与17年同期销量比较!B25)/[2]与17年同期销量比较!B25*100</f>
        <v>-0.33641708022249228</v>
      </c>
      <c r="D26" s="25">
        <v>1749455.275193</v>
      </c>
      <c r="E26" s="25">
        <f>(D26-[2]与17年同期销量比较!D25)/[2]与17年同期销量比较!D25*100</f>
        <v>4.3176506852421017</v>
      </c>
      <c r="F26" s="25">
        <v>216177.0515</v>
      </c>
      <c r="G26" s="25">
        <f>(F26-[2]与17年同期销量比较!F25)/[2]与17年同期销量比较!F25*100</f>
        <v>10.085870671022434</v>
      </c>
      <c r="H26" s="25">
        <v>1845140.7838000001</v>
      </c>
      <c r="I26" s="25">
        <f>(H26-[2]与17年同期销量比较!H25)/[2]与17年同期销量比较!H25*100</f>
        <v>33.031723467542683</v>
      </c>
      <c r="J26" s="25">
        <f t="shared" si="0"/>
        <v>410185.86547800002</v>
      </c>
      <c r="K26" s="25">
        <f>(J26-[2]与17年同期销量比较!J25)/[2]与17年同期销量比较!J25*100</f>
        <v>4.8974832048815982</v>
      </c>
      <c r="L26" s="25">
        <f t="shared" si="1"/>
        <v>3594596.0589930001</v>
      </c>
      <c r="M26" s="25">
        <f>(L26-[2]与17年同期销量比较!L25)/[2]与17年同期销量比较!L25*100</f>
        <v>17.315597334999495</v>
      </c>
    </row>
    <row r="27" spans="1:13" ht="14.1" customHeight="1" x14ac:dyDescent="0.2">
      <c r="A27" s="28" t="s">
        <v>29</v>
      </c>
      <c r="B27" s="25">
        <v>37343.258586000004</v>
      </c>
      <c r="C27" s="25">
        <f>(B27-[2]与17年同期销量比较!B26)/[2]与17年同期销量比较!B26*100</f>
        <v>-6.7227118849753893</v>
      </c>
      <c r="D27" s="25">
        <v>425118.31496400002</v>
      </c>
      <c r="E27" s="25">
        <f>(D27-[2]与17年同期销量比较!D26)/[2]与17年同期销量比较!D26*100</f>
        <v>5.552213022029363E-3</v>
      </c>
      <c r="F27" s="25">
        <v>32484.175800000001</v>
      </c>
      <c r="G27" s="25">
        <f>(F27-[2]与17年同期销量比较!F26)/[2]与17年同期销量比较!F26*100</f>
        <v>-7.9494956606685276</v>
      </c>
      <c r="H27" s="25">
        <v>332172.1495</v>
      </c>
      <c r="I27" s="25">
        <f>(H27-[2]与17年同期销量比较!H26)/[2]与17年同期销量比较!H26*100</f>
        <v>87.934938532303519</v>
      </c>
      <c r="J27" s="25">
        <f t="shared" si="0"/>
        <v>69827.434386000008</v>
      </c>
      <c r="K27" s="25">
        <f>(J27-[2]与17年同期销量比较!J26)/[2]与17年同期销量比较!J26*100</f>
        <v>-7.297462231143105</v>
      </c>
      <c r="L27" s="25">
        <f t="shared" si="1"/>
        <v>757290.46446399996</v>
      </c>
      <c r="M27" s="25">
        <f>(L27-[2]与17年同期销量比较!L26)/[2]与17年同期销量比较!L26*100</f>
        <v>25.828533414303273</v>
      </c>
    </row>
    <row r="28" spans="1:13" ht="14.1" customHeight="1" x14ac:dyDescent="0.2">
      <c r="A28" s="28" t="s">
        <v>30</v>
      </c>
      <c r="B28" s="25">
        <v>11906.561653999999</v>
      </c>
      <c r="C28" s="25">
        <f>(B28-[2]与17年同期销量比较!B27)/[2]与17年同期销量比较!B27*100</f>
        <v>10.362066659770509</v>
      </c>
      <c r="D28" s="25">
        <v>105272.610441</v>
      </c>
      <c r="E28" s="25">
        <f>(D28-[2]与17年同期销量比较!D27)/[2]与17年同期销量比较!D27*100</f>
        <v>-8.6217058985235706</v>
      </c>
      <c r="F28" s="25">
        <v>16967.67856</v>
      </c>
      <c r="G28" s="25">
        <f>(F28-[2]与17年同期销量比较!F27)/[2]与17年同期销量比较!F27*100</f>
        <v>46.266414603114804</v>
      </c>
      <c r="H28" s="25">
        <v>135896.27888</v>
      </c>
      <c r="I28" s="25">
        <f>(H28-[2]与17年同期销量比较!H27)/[2]与17年同期销量比较!H27*100</f>
        <v>65.314482505230842</v>
      </c>
      <c r="J28" s="25">
        <f t="shared" si="0"/>
        <v>28874.240213999998</v>
      </c>
      <c r="K28" s="25">
        <f>(J28-[2]与17年同期销量比较!J27)/[2]与17年同期销量比较!J27*100</f>
        <v>28.965236452857173</v>
      </c>
      <c r="L28" s="25">
        <f t="shared" si="1"/>
        <v>241168.889321</v>
      </c>
      <c r="M28" s="25">
        <f>(L28-[2]与17年同期销量比较!L27)/[2]与17年同期销量比较!L27*100</f>
        <v>22.166517734786829</v>
      </c>
    </row>
    <row r="29" spans="1:13" ht="14.1" customHeight="1" x14ac:dyDescent="0.2">
      <c r="A29" s="28" t="s">
        <v>31</v>
      </c>
      <c r="B29" s="25">
        <v>38506.734854000002</v>
      </c>
      <c r="C29" s="25">
        <f>(B29-[2]与17年同期销量比较!B28)/[2]与17年同期销量比较!B28*100</f>
        <v>-12.939910736149274</v>
      </c>
      <c r="D29" s="25">
        <v>453646.727548</v>
      </c>
      <c r="E29" s="25">
        <f>(D29-[2]与17年同期销量比较!D28)/[2]与17年同期销量比较!D28*100</f>
        <v>11.996035479128578</v>
      </c>
      <c r="F29" s="25">
        <v>39866.367899999997</v>
      </c>
      <c r="G29" s="25">
        <f>(F29-[2]与17年同期销量比较!F28)/[2]与17年同期销量比较!F28*100</f>
        <v>-8.1964421878612761</v>
      </c>
      <c r="H29" s="25">
        <v>467422.1164</v>
      </c>
      <c r="I29" s="25">
        <f>(H29-[2]与17年同期销量比较!H28)/[2]与17年同期销量比较!H28*100</f>
        <v>25.317285498156316</v>
      </c>
      <c r="J29" s="25">
        <f t="shared" si="0"/>
        <v>78373.102753999992</v>
      </c>
      <c r="K29" s="25">
        <f>(J29-[2]与17年同期销量比较!J28)/[2]与17年同期销量比较!J28*100</f>
        <v>-10.589939584704421</v>
      </c>
      <c r="L29" s="25">
        <f t="shared" si="1"/>
        <v>921068.84394799999</v>
      </c>
      <c r="M29" s="25">
        <f>(L29-[2]与17年同期销量比较!L28)/[2]与17年同期销量比较!L28*100</f>
        <v>18.38216067028646</v>
      </c>
    </row>
    <row r="30" spans="1:13" ht="14.1" customHeight="1" x14ac:dyDescent="0.2">
      <c r="A30" s="28" t="s">
        <v>32</v>
      </c>
      <c r="B30" s="25">
        <v>77195.332850000006</v>
      </c>
      <c r="C30" s="25">
        <f>(B30-[2]与17年同期销量比较!B29)/[2]与17年同期销量比较!B29*100</f>
        <v>6.9333369979147159</v>
      </c>
      <c r="D30" s="25">
        <v>678257.22598999995</v>
      </c>
      <c r="E30" s="25">
        <f>(D30-[2]与17年同期销量比较!D29)/[2]与17年同期销量比较!D29*100</f>
        <v>2.4260345946701194</v>
      </c>
      <c r="F30" s="25">
        <v>75301.006099999999</v>
      </c>
      <c r="G30" s="25">
        <f>(F30-[2]与17年同期销量比较!F29)/[2]与17年同期销量比较!F29*100</f>
        <v>79.111007356559298</v>
      </c>
      <c r="H30" s="25">
        <v>606521.77650000004</v>
      </c>
      <c r="I30" s="25">
        <f>(H30-[2]与17年同期销量比较!H29)/[2]与17年同期销量比较!H29*100</f>
        <v>76.860356291813218</v>
      </c>
      <c r="J30" s="25">
        <f t="shared" si="0"/>
        <v>152496.33895</v>
      </c>
      <c r="K30" s="25">
        <f>(J30-[2]与17年同期销量比较!J29)/[2]与17年同期销量比较!J29*100</f>
        <v>33.497419183880552</v>
      </c>
      <c r="L30" s="25">
        <f t="shared" si="1"/>
        <v>1284779.0024899999</v>
      </c>
      <c r="M30" s="25">
        <f>(L30-[2]与17年同期销量比较!L29)/[2]与17年同期销量比较!L29*100</f>
        <v>27.822115989823843</v>
      </c>
    </row>
    <row r="31" spans="1:13" ht="14.1" customHeight="1" x14ac:dyDescent="0.2">
      <c r="A31" s="28" t="s">
        <v>33</v>
      </c>
      <c r="B31" s="25">
        <v>28625.934098000002</v>
      </c>
      <c r="C31" s="25">
        <f>(B31-[2]与17年同期销量比较!B30)/[2]与17年同期销量比较!B30*100</f>
        <v>29.233117682012832</v>
      </c>
      <c r="D31" s="25">
        <v>205292.833873</v>
      </c>
      <c r="E31" s="25">
        <f>(D31-[2]与17年同期销量比较!D30)/[2]与17年同期销量比较!D30*100</f>
        <v>0.58884648185227895</v>
      </c>
      <c r="F31" s="25">
        <v>44523.825299999997</v>
      </c>
      <c r="G31" s="25">
        <f>(F31-[2]与17年同期销量比较!F30)/[2]与17年同期销量比较!F30*100</f>
        <v>46.450299413818904</v>
      </c>
      <c r="H31" s="25">
        <v>428532.1042</v>
      </c>
      <c r="I31" s="25">
        <f>(H31-[2]与17年同期销量比较!H30)/[2]与17年同期销量比较!H30*100</f>
        <v>70.085006471690235</v>
      </c>
      <c r="J31" s="25">
        <f t="shared" si="0"/>
        <v>73149.759397999995</v>
      </c>
      <c r="K31" s="25">
        <f>(J31-[2]与17年同期销量比较!J30)/[2]与17年同期销量比较!J30*100</f>
        <v>39.19335955105494</v>
      </c>
      <c r="L31" s="25">
        <f t="shared" si="1"/>
        <v>633824.93807299994</v>
      </c>
      <c r="M31" s="25">
        <f>(L31-[2]与17年同期销量比较!L30)/[2]与17年同期销量比较!L30*100</f>
        <v>38.983659973739066</v>
      </c>
    </row>
    <row r="32" spans="1:13" ht="14.1" customHeight="1" x14ac:dyDescent="0.2">
      <c r="A32" s="28" t="s">
        <v>34</v>
      </c>
      <c r="B32" s="25">
        <v>67661.901845999993</v>
      </c>
      <c r="C32" s="25">
        <f>(B32-[2]与17年同期销量比较!B31)/[2]与17年同期销量比较!B31*100</f>
        <v>6.6472245792655791</v>
      </c>
      <c r="D32" s="25">
        <v>598140.87740600004</v>
      </c>
      <c r="E32" s="25">
        <f>(D32-[2]与17年同期销量比较!D31)/[2]与17年同期销量比较!D31*100</f>
        <v>6.8024971155708052</v>
      </c>
      <c r="F32" s="25">
        <v>80504.420499999993</v>
      </c>
      <c r="G32" s="25">
        <f>(F32-[2]与17年同期销量比较!F31)/[2]与17年同期销量比较!F31*100</f>
        <v>26.854658834895741</v>
      </c>
      <c r="H32" s="25">
        <v>781564.13580000005</v>
      </c>
      <c r="I32" s="25">
        <f>(H32-[2]与17年同期销量比较!H31)/[2]与17年同期销量比较!H31*100</f>
        <v>39.126482496852979</v>
      </c>
      <c r="J32" s="25">
        <f t="shared" si="0"/>
        <v>148166.322346</v>
      </c>
      <c r="K32" s="25">
        <f>(J32-[2]与17年同期销量比较!J31)/[2]与17年同期销量比较!J31*100</f>
        <v>16.752322039468869</v>
      </c>
      <c r="L32" s="25">
        <f t="shared" si="1"/>
        <v>1379705.013206</v>
      </c>
      <c r="M32" s="25">
        <f>(L32-[2]与17年同期销量比较!L31)/[2]与17年同期销量比较!L31*100</f>
        <v>22.989288336104703</v>
      </c>
    </row>
    <row r="33" spans="1:13" ht="14.1" customHeight="1" x14ac:dyDescent="0.2">
      <c r="A33" s="28" t="s">
        <v>35</v>
      </c>
      <c r="B33" s="25">
        <v>17032.794399999999</v>
      </c>
      <c r="C33" s="25">
        <f>(B33-[2]与17年同期销量比较!B32)/[2]与17年同期销量比较!B32*100</f>
        <v>-24.830705743555946</v>
      </c>
      <c r="D33" s="25">
        <v>173040.6128</v>
      </c>
      <c r="E33" s="25">
        <f>(D33-[2]与17年同期销量比较!D32)/[2]与17年同期销量比较!D32*100</f>
        <v>-16.293022581909877</v>
      </c>
      <c r="F33" s="25">
        <v>8338.3505000000005</v>
      </c>
      <c r="G33" s="25">
        <f>(F33-[2]与17年同期销量比较!F32)/[2]与17年同期销量比较!F32*100</f>
        <v>-3.3328612245973464</v>
      </c>
      <c r="H33" s="25">
        <v>75372.018899999995</v>
      </c>
      <c r="I33" s="25">
        <f>(H33-[2]与17年同期销量比较!H32)/[2]与17年同期销量比较!H32*100</f>
        <v>16.434907597348772</v>
      </c>
      <c r="J33" s="25">
        <f t="shared" si="0"/>
        <v>25371.144899999999</v>
      </c>
      <c r="K33" s="25">
        <f>(J33-[2]与17年同期销量比较!J32)/[2]与17年同期销量比较!J32*100</f>
        <v>-18.90337863101368</v>
      </c>
      <c r="L33" s="25">
        <f t="shared" si="1"/>
        <v>248412.6317</v>
      </c>
      <c r="M33" s="25">
        <f>(L33-[2]与17年同期销量比较!L32)/[2]与17年同期销量比较!L32*100</f>
        <v>-8.4884775598473041</v>
      </c>
    </row>
    <row r="34" spans="1:13" ht="14.1" customHeight="1" x14ac:dyDescent="0.2">
      <c r="A34" s="28" t="s">
        <v>36</v>
      </c>
      <c r="B34" s="25">
        <v>80088.505726000003</v>
      </c>
      <c r="C34" s="25">
        <f>(B34-[2]与17年同期销量比较!B33)/[2]与17年同期销量比较!B33*100</f>
        <v>4.8386412700475603</v>
      </c>
      <c r="D34" s="25">
        <v>736749.40556900005</v>
      </c>
      <c r="E34" s="25">
        <f>(D34-[2]与17年同期销量比较!D33)/[2]与17年同期销量比较!D33*100</f>
        <v>9.4774418631370807</v>
      </c>
      <c r="F34" s="25">
        <v>57534.801899999999</v>
      </c>
      <c r="G34" s="25">
        <f>(F34-[2]与17年同期销量比较!F33)/[2]与17年同期销量比较!F33*100</f>
        <v>-13.466269924755112</v>
      </c>
      <c r="H34" s="25">
        <v>679847.76809999999</v>
      </c>
      <c r="I34" s="25">
        <f>(H34-[2]与17年同期销量比较!H33)/[2]与17年同期销量比较!H33*100</f>
        <v>40.124444592855696</v>
      </c>
      <c r="J34" s="25">
        <f t="shared" si="0"/>
        <v>137623.30762599999</v>
      </c>
      <c r="K34" s="25">
        <f>(J34-[2]与17年同期销量比较!J33)/[2]与17年同期销量比较!J33*100</f>
        <v>-3.6794048956934264</v>
      </c>
      <c r="L34" s="25">
        <f t="shared" si="1"/>
        <v>1416597.1736690002</v>
      </c>
      <c r="M34" s="25">
        <f>(L34-[2]与17年同期销量比较!L33)/[2]与17年同期销量比较!L33*100</f>
        <v>22.316212249549093</v>
      </c>
    </row>
    <row r="35" spans="1:13" ht="14.1" customHeight="1" x14ac:dyDescent="0.2">
      <c r="A35" s="28" t="s">
        <v>37</v>
      </c>
      <c r="B35" s="25">
        <v>41134.484192999997</v>
      </c>
      <c r="C35" s="25">
        <f>(B35-[2]与17年同期销量比较!B34)/[2]与17年同期销量比较!B34*100</f>
        <v>-0.16295015402829446</v>
      </c>
      <c r="D35" s="25">
        <v>362924.09534699999</v>
      </c>
      <c r="E35" s="25">
        <f>(D35-[2]与17年同期销量比较!D34)/[2]与17年同期销量比较!D34*100</f>
        <v>-3.8715800370946409</v>
      </c>
      <c r="F35" s="25">
        <v>32180.700499999999</v>
      </c>
      <c r="G35" s="25">
        <f>(F35-[2]与17年同期销量比较!F34)/[2]与17年同期销量比较!F34*100</f>
        <v>23.327574799324367</v>
      </c>
      <c r="H35" s="25">
        <v>290178.92060000001</v>
      </c>
      <c r="I35" s="25">
        <f>(H35-[2]与17年同期销量比较!H34)/[2]与17年同期销量比较!H34*100</f>
        <v>35.781618917546233</v>
      </c>
      <c r="J35" s="25">
        <f t="shared" si="0"/>
        <v>73315.184692999988</v>
      </c>
      <c r="K35" s="25">
        <f>(J35-[2]与17年同期销量比较!J34)/[2]与17年同期销量比较!J34*100</f>
        <v>8.9454748671491178</v>
      </c>
      <c r="L35" s="25">
        <f t="shared" si="1"/>
        <v>653103.01594700001</v>
      </c>
      <c r="M35" s="25">
        <f>(L35-[2]与17年同期销量比较!L34)/[2]与17年同期销量比较!L34*100</f>
        <v>10.461228033797038</v>
      </c>
    </row>
    <row r="36" spans="1:13" ht="14.1" customHeight="1" x14ac:dyDescent="0.2">
      <c r="A36" s="28" t="s">
        <v>38</v>
      </c>
      <c r="B36" s="25">
        <v>12976.956052</v>
      </c>
      <c r="C36" s="25">
        <f>(B36-[2]与17年同期销量比较!B35)/[2]与17年同期销量比较!B35*100</f>
        <v>-11.612866039047113</v>
      </c>
      <c r="D36" s="25">
        <v>119237.197711</v>
      </c>
      <c r="E36" s="25">
        <f>(D36-[2]与17年同期销量比较!D35)/[2]与17年同期销量比较!D35*100</f>
        <v>-2.1183824972508831</v>
      </c>
      <c r="F36" s="25">
        <v>6717.9800999999998</v>
      </c>
      <c r="G36" s="25">
        <f>(F36-[2]与17年同期销量比较!F35)/[2]与17年同期销量比较!F35*100</f>
        <v>-0.6115146916603692</v>
      </c>
      <c r="H36" s="25">
        <v>84375.866999999998</v>
      </c>
      <c r="I36" s="25">
        <f>(H36-[2]与17年同期销量比较!H35)/[2]与17年同期销量比较!H35*100</f>
        <v>48.989262198610874</v>
      </c>
      <c r="J36" s="25">
        <f t="shared" si="0"/>
        <v>19694.936151999998</v>
      </c>
      <c r="K36" s="25">
        <f>(J36-[2]与17年同期销量比较!J35)/[2]与17年同期销量比较!J35*100</f>
        <v>-8.1447129681341757</v>
      </c>
      <c r="L36" s="25">
        <f t="shared" si="1"/>
        <v>203613.06471100001</v>
      </c>
      <c r="M36" s="25">
        <f>(L36-[2]与17年同期销量比较!L35)/[2]与17年同期销量比较!L35*100</f>
        <v>14.100940787743751</v>
      </c>
    </row>
    <row r="37" spans="1:13" ht="14.1" customHeight="1" x14ac:dyDescent="0.2">
      <c r="A37" s="28" t="s">
        <v>39</v>
      </c>
      <c r="B37" s="25">
        <v>13109.532638999999</v>
      </c>
      <c r="C37" s="25">
        <f>(B37-[2]与17年同期销量比较!B36)/[2]与17年同期销量比较!B36*100</f>
        <v>-27.352524043112613</v>
      </c>
      <c r="D37" s="25">
        <v>134520.12557900001</v>
      </c>
      <c r="E37" s="25">
        <f>(D37-[2]与17年同期销量比较!D36)/[2]与17年同期销量比较!D36*100</f>
        <v>2.8219374741910781</v>
      </c>
      <c r="F37" s="25">
        <v>13038.954400000001</v>
      </c>
      <c r="G37" s="25">
        <f>(F37-[2]与17年同期销量比较!F36)/[2]与17年同期销量比较!F36*100</f>
        <v>38.916418528090887</v>
      </c>
      <c r="H37" s="25">
        <v>124582.03140000001</v>
      </c>
      <c r="I37" s="25">
        <f>(H37-[2]与17年同期销量比较!H36)/[2]与17年同期销量比较!H36*100</f>
        <v>46.976330781079497</v>
      </c>
      <c r="J37" s="25">
        <f t="shared" si="0"/>
        <v>26148.487039</v>
      </c>
      <c r="K37" s="25">
        <f>(J37-[2]与17年同期销量比较!J36)/[2]与17年同期销量比较!J36*100</f>
        <v>-4.6774772902730692</v>
      </c>
      <c r="L37" s="25">
        <f t="shared" si="1"/>
        <v>259102.15697900002</v>
      </c>
      <c r="M37" s="25">
        <f>(L37-[2]与17年同期销量比较!L36)/[2]与17年同期销量比较!L36*100</f>
        <v>20.181955254520073</v>
      </c>
    </row>
    <row r="38" spans="1:13" ht="14.1" customHeight="1" x14ac:dyDescent="0.2">
      <c r="A38" s="28" t="s">
        <v>40</v>
      </c>
      <c r="B38" s="25">
        <v>39225.485000000001</v>
      </c>
      <c r="C38" s="25">
        <f>(B38-[2]与17年同期销量比较!B37)/[2]与17年同期销量比较!B37*100</f>
        <v>13.030656739386806</v>
      </c>
      <c r="D38" s="25">
        <v>388935.27370000002</v>
      </c>
      <c r="E38" s="25">
        <f>(D38-[2]与17年同期销量比较!D37)/[2]与17年同期销量比较!D37*100</f>
        <v>13.514124992887384</v>
      </c>
      <c r="F38" s="25">
        <v>32674.105</v>
      </c>
      <c r="G38" s="25">
        <f>(F38-[2]与17年同期销量比较!F37)/[2]与17年同期销量比较!F37*100</f>
        <v>10.326413052470219</v>
      </c>
      <c r="H38" s="25">
        <v>290912.06829999998</v>
      </c>
      <c r="I38" s="25">
        <f>(H38-[2]与17年同期销量比较!H37)/[2]与17年同期销量比较!H37*100</f>
        <v>15.762861413060122</v>
      </c>
      <c r="J38" s="25">
        <f t="shared" si="0"/>
        <v>71899.59</v>
      </c>
      <c r="K38" s="25">
        <f>(J38-[2]与17年同期销量比较!J37)/[2]与17年同期销量比较!J37*100</f>
        <v>11.785485645001328</v>
      </c>
      <c r="L38" s="25">
        <f t="shared" si="1"/>
        <v>679847.34199999995</v>
      </c>
      <c r="M38" s="25">
        <f>(L38-[2]与17年同期销量比较!L37)/[2]与17年同期销量比较!L37*100</f>
        <v>14.465593900141837</v>
      </c>
    </row>
    <row r="39" spans="1:13" ht="14.1" customHeight="1" x14ac:dyDescent="0.2">
      <c r="A39" s="28" t="s">
        <v>95</v>
      </c>
      <c r="B39" s="25">
        <v>1782467.537463</v>
      </c>
      <c r="C39" s="25">
        <f>(B39-[2]与17年同期销量比较!B38)/[2]与17年同期销量比较!B38*100</f>
        <v>1.2083283577178081</v>
      </c>
      <c r="D39" s="25">
        <v>16531140.608196996</v>
      </c>
      <c r="E39" s="25">
        <f>(D39-[2]与17年同期销量比较!D38)/[2]与17年同期销量比较!D38*100</f>
        <v>4.2231799306236457</v>
      </c>
      <c r="F39" s="25">
        <v>2401913.4313599998</v>
      </c>
      <c r="G39" s="25">
        <f>(F39-[2]与17年同期销量比较!F38)/[2]与17年同期销量比较!F38*100</f>
        <v>24.346393164824899</v>
      </c>
      <c r="H39" s="25">
        <v>21818701.934080001</v>
      </c>
      <c r="I39" s="25">
        <f>(H39-[2]与17年同期销量比较!H38)/[2]与17年同期销量比较!H38*100</f>
        <v>43.386831374179572</v>
      </c>
      <c r="J39" s="25">
        <f t="shared" si="0"/>
        <v>4184380.9688229999</v>
      </c>
      <c r="K39" s="25">
        <f>(J39-[2]与17年同期销量比较!J38)/[2]与17年同期销量比较!J38*100</f>
        <v>13.311336804825686</v>
      </c>
      <c r="L39" s="25">
        <f t="shared" si="1"/>
        <v>38349842.542276993</v>
      </c>
      <c r="M39" s="25">
        <f>(L39-[2]与17年同期销量比较!L38)/[2]与17年同期销量比较!L38*100</f>
        <v>23.398839385173741</v>
      </c>
    </row>
  </sheetData>
  <mergeCells count="18">
    <mergeCell ref="D6:D7"/>
    <mergeCell ref="F6:F7"/>
    <mergeCell ref="H6:H7"/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2018-10-17T09:13:24Z</dcterms:modified>
</cp:coreProperties>
</file>