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8" activeTab="2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3"/>
  <c r="G39"/>
  <c r="D39"/>
  <c r="E39" s="1"/>
  <c r="B39"/>
  <c r="C39" s="1"/>
  <c r="L38"/>
  <c r="M38" s="1"/>
  <c r="J38"/>
  <c r="K38" s="1"/>
  <c r="I38"/>
  <c r="G38"/>
  <c r="E38"/>
  <c r="C38"/>
  <c r="L37"/>
  <c r="M37" s="1"/>
  <c r="J37"/>
  <c r="K37" s="1"/>
  <c r="I37"/>
  <c r="G37"/>
  <c r="E37"/>
  <c r="C37"/>
  <c r="L36"/>
  <c r="M36" s="1"/>
  <c r="J36"/>
  <c r="K36" s="1"/>
  <c r="I36"/>
  <c r="G36"/>
  <c r="E36"/>
  <c r="C36"/>
  <c r="L35"/>
  <c r="M35" s="1"/>
  <c r="J35"/>
  <c r="K35" s="1"/>
  <c r="I35"/>
  <c r="G35"/>
  <c r="E35"/>
  <c r="C35"/>
  <c r="L34"/>
  <c r="M34" s="1"/>
  <c r="J34"/>
  <c r="K34" s="1"/>
  <c r="I34"/>
  <c r="G34"/>
  <c r="E34"/>
  <c r="C34"/>
  <c r="L33"/>
  <c r="M33" s="1"/>
  <c r="J33"/>
  <c r="K33" s="1"/>
  <c r="I33"/>
  <c r="G33"/>
  <c r="E33"/>
  <c r="C33"/>
  <c r="L32"/>
  <c r="M32" s="1"/>
  <c r="J32"/>
  <c r="K32" s="1"/>
  <c r="I32"/>
  <c r="G32"/>
  <c r="E32"/>
  <c r="C32"/>
  <c r="L31"/>
  <c r="M31" s="1"/>
  <c r="J31"/>
  <c r="K31" s="1"/>
  <c r="I31"/>
  <c r="G31"/>
  <c r="E31"/>
  <c r="C31"/>
  <c r="L30"/>
  <c r="M30" s="1"/>
  <c r="J30"/>
  <c r="K30" s="1"/>
  <c r="I30"/>
  <c r="G30"/>
  <c r="E30"/>
  <c r="C30"/>
  <c r="L29"/>
  <c r="M29" s="1"/>
  <c r="J29"/>
  <c r="K29" s="1"/>
  <c r="I29"/>
  <c r="G29"/>
  <c r="E29"/>
  <c r="C29"/>
  <c r="L28"/>
  <c r="M28" s="1"/>
  <c r="J28"/>
  <c r="K28" s="1"/>
  <c r="I28"/>
  <c r="G28"/>
  <c r="E28"/>
  <c r="C28"/>
  <c r="L27"/>
  <c r="M27" s="1"/>
  <c r="J27"/>
  <c r="K27" s="1"/>
  <c r="I27"/>
  <c r="G27"/>
  <c r="E27"/>
  <c r="C27"/>
  <c r="L26"/>
  <c r="M26" s="1"/>
  <c r="J26"/>
  <c r="K26" s="1"/>
  <c r="I26"/>
  <c r="G26"/>
  <c r="E26"/>
  <c r="C26"/>
  <c r="L25"/>
  <c r="M25" s="1"/>
  <c r="J25"/>
  <c r="K25" s="1"/>
  <c r="I25"/>
  <c r="G25"/>
  <c r="E25"/>
  <c r="C25"/>
  <c r="L24"/>
  <c r="M24" s="1"/>
  <c r="J24"/>
  <c r="K24" s="1"/>
  <c r="I24"/>
  <c r="G24"/>
  <c r="E24"/>
  <c r="C24"/>
  <c r="L23"/>
  <c r="M23" s="1"/>
  <c r="J23"/>
  <c r="K23" s="1"/>
  <c r="I23"/>
  <c r="G23"/>
  <c r="E23"/>
  <c r="C23"/>
  <c r="L22"/>
  <c r="M22" s="1"/>
  <c r="J22"/>
  <c r="K22" s="1"/>
  <c r="I22"/>
  <c r="G22"/>
  <c r="E22"/>
  <c r="C22"/>
  <c r="L21"/>
  <c r="M21" s="1"/>
  <c r="J21"/>
  <c r="K21" s="1"/>
  <c r="I21"/>
  <c r="G21"/>
  <c r="E21"/>
  <c r="C21"/>
  <c r="L20"/>
  <c r="M20" s="1"/>
  <c r="J20"/>
  <c r="K20" s="1"/>
  <c r="I20"/>
  <c r="G20"/>
  <c r="E20"/>
  <c r="C20"/>
  <c r="L19"/>
  <c r="M19" s="1"/>
  <c r="J19"/>
  <c r="K19" s="1"/>
  <c r="I19"/>
  <c r="G19"/>
  <c r="E19"/>
  <c r="C19"/>
  <c r="L18"/>
  <c r="M18" s="1"/>
  <c r="J18"/>
  <c r="K18" s="1"/>
  <c r="I18"/>
  <c r="G18"/>
  <c r="E18"/>
  <c r="C18"/>
  <c r="L17"/>
  <c r="M17" s="1"/>
  <c r="J17"/>
  <c r="K17" s="1"/>
  <c r="I17"/>
  <c r="G17"/>
  <c r="E17"/>
  <c r="C17"/>
  <c r="L16"/>
  <c r="M16" s="1"/>
  <c r="J16"/>
  <c r="K16" s="1"/>
  <c r="I16"/>
  <c r="G16"/>
  <c r="E16"/>
  <c r="C16"/>
  <c r="L15"/>
  <c r="M15" s="1"/>
  <c r="J15"/>
  <c r="K15" s="1"/>
  <c r="I15"/>
  <c r="G15"/>
  <c r="E15"/>
  <c r="C15"/>
  <c r="L14"/>
  <c r="M14" s="1"/>
  <c r="J14"/>
  <c r="K14" s="1"/>
  <c r="I14"/>
  <c r="G14"/>
  <c r="E14"/>
  <c r="C14"/>
  <c r="L13"/>
  <c r="M13" s="1"/>
  <c r="J13"/>
  <c r="K13" s="1"/>
  <c r="I13"/>
  <c r="G13"/>
  <c r="E13"/>
  <c r="C13"/>
  <c r="L12"/>
  <c r="M12" s="1"/>
  <c r="J12"/>
  <c r="K12" s="1"/>
  <c r="I12"/>
  <c r="G12"/>
  <c r="E12"/>
  <c r="C12"/>
  <c r="L11"/>
  <c r="M11" s="1"/>
  <c r="J11"/>
  <c r="K11" s="1"/>
  <c r="I11"/>
  <c r="G11"/>
  <c r="E11"/>
  <c r="C11"/>
  <c r="L10"/>
  <c r="M10" s="1"/>
  <c r="J10"/>
  <c r="K10" s="1"/>
  <c r="I10"/>
  <c r="G10"/>
  <c r="E10"/>
  <c r="C10"/>
  <c r="L9"/>
  <c r="M9" s="1"/>
  <c r="J9"/>
  <c r="K9" s="1"/>
  <c r="I9"/>
  <c r="G9"/>
  <c r="E9"/>
  <c r="C9"/>
  <c r="L8"/>
  <c r="M8" s="1"/>
  <c r="J8"/>
  <c r="K8" s="1"/>
  <c r="I8"/>
  <c r="G8"/>
  <c r="E8"/>
  <c r="C8"/>
  <c r="K18" i="1"/>
  <c r="J18"/>
  <c r="I18"/>
  <c r="H18"/>
  <c r="E18"/>
  <c r="D18"/>
  <c r="C18"/>
  <c r="B18"/>
  <c r="L13"/>
  <c r="F13"/>
  <c r="N13" s="1"/>
  <c r="L12"/>
  <c r="F12"/>
  <c r="L11"/>
  <c r="F11"/>
  <c r="N11" s="1"/>
  <c r="L10"/>
  <c r="F10"/>
  <c r="L9"/>
  <c r="F9"/>
  <c r="N9" s="1"/>
  <c r="L8"/>
  <c r="F8"/>
  <c r="L7"/>
  <c r="F7"/>
  <c r="N7" s="1"/>
  <c r="L6"/>
  <c r="M6" s="1"/>
  <c r="M7" s="1"/>
  <c r="M8" s="1"/>
  <c r="M9" s="1"/>
  <c r="M10" s="1"/>
  <c r="M11" s="1"/>
  <c r="M12" s="1"/>
  <c r="M13" s="1"/>
  <c r="M18" s="1"/>
  <c r="F6"/>
  <c r="G21" i="2"/>
  <c r="F21"/>
  <c r="H21" s="1"/>
  <c r="D21"/>
  <c r="C21"/>
  <c r="B21"/>
  <c r="E21" s="1"/>
  <c r="G20"/>
  <c r="F20"/>
  <c r="H20" s="1"/>
  <c r="E20"/>
  <c r="C20"/>
  <c r="B20"/>
  <c r="G19"/>
  <c r="F19"/>
  <c r="C19"/>
  <c r="B19"/>
  <c r="E19" s="1"/>
  <c r="G18"/>
  <c r="H18" s="1"/>
  <c r="F18"/>
  <c r="C18"/>
  <c r="B18"/>
  <c r="E18" s="1"/>
  <c r="H17"/>
  <c r="G17"/>
  <c r="F17"/>
  <c r="D17"/>
  <c r="C17"/>
  <c r="B17"/>
  <c r="E17" s="1"/>
  <c r="H15"/>
  <c r="E15"/>
  <c r="D15"/>
  <c r="H14"/>
  <c r="E14"/>
  <c r="D14"/>
  <c r="H13"/>
  <c r="E13"/>
  <c r="D13"/>
  <c r="H12"/>
  <c r="E12"/>
  <c r="D12"/>
  <c r="G11"/>
  <c r="F11"/>
  <c r="C11"/>
  <c r="B11"/>
  <c r="E11" s="1"/>
  <c r="H10"/>
  <c r="E10"/>
  <c r="D10"/>
  <c r="H9"/>
  <c r="E9"/>
  <c r="D9"/>
  <c r="H8"/>
  <c r="E8"/>
  <c r="D8"/>
  <c r="H7"/>
  <c r="E7"/>
  <c r="D7"/>
  <c r="G6"/>
  <c r="G16" s="1"/>
  <c r="F6"/>
  <c r="F16" s="1"/>
  <c r="C6"/>
  <c r="C16" s="1"/>
  <c r="B6"/>
  <c r="B16" s="1"/>
  <c r="H16" l="1"/>
  <c r="D18"/>
  <c r="D20"/>
  <c r="H11"/>
  <c r="H19"/>
  <c r="E6"/>
  <c r="L39" i="3"/>
  <c r="M39" s="1"/>
  <c r="J39"/>
  <c r="K39" s="1"/>
  <c r="F18" i="1"/>
  <c r="G6"/>
  <c r="G7" s="1"/>
  <c r="G8" s="1"/>
  <c r="G9" s="1"/>
  <c r="G10" s="1"/>
  <c r="G11" s="1"/>
  <c r="G12" s="1"/>
  <c r="G13" s="1"/>
  <c r="G18" s="1"/>
  <c r="N8"/>
  <c r="N10"/>
  <c r="N12"/>
  <c r="L18"/>
  <c r="N6"/>
  <c r="N18" s="1"/>
  <c r="E16" i="2"/>
  <c r="D16"/>
  <c r="D11"/>
  <c r="D19"/>
  <c r="D6"/>
  <c r="H6"/>
</calcChain>
</file>

<file path=xl/sharedStrings.xml><?xml version="1.0" encoding="utf-8"?>
<sst xmlns="http://schemas.openxmlformats.org/spreadsheetml/2006/main" count="125" uniqueCount="96">
  <si>
    <r>
      <t xml:space="preserve">4    </t>
    </r>
    <r>
      <rPr>
        <sz val="10"/>
        <rFont val="宋体"/>
        <family val="3"/>
        <charset val="134"/>
      </rPr>
      <t>月</t>
    </r>
  </si>
  <si>
    <r>
      <t xml:space="preserve">5    </t>
    </r>
    <r>
      <rPr>
        <sz val="10"/>
        <rFont val="宋体"/>
        <family val="3"/>
        <charset val="134"/>
      </rPr>
      <t>月</t>
    </r>
  </si>
  <si>
    <r>
      <t xml:space="preserve">6    </t>
    </r>
    <r>
      <rPr>
        <sz val="10"/>
        <rFont val="宋体"/>
        <family val="3"/>
        <charset val="134"/>
      </rPr>
      <t>月</t>
    </r>
  </si>
  <si>
    <r>
      <t xml:space="preserve">7    </t>
    </r>
    <r>
      <rPr>
        <sz val="10"/>
        <rFont val="宋体"/>
        <family val="3"/>
        <charset val="134"/>
      </rPr>
      <t>月</t>
    </r>
  </si>
  <si>
    <r>
      <t xml:space="preserve">8    </t>
    </r>
    <r>
      <rPr>
        <sz val="10"/>
        <rFont val="宋体"/>
        <family val="3"/>
        <charset val="134"/>
      </rPr>
      <t>月</t>
    </r>
  </si>
  <si>
    <r>
      <t xml:space="preserve">9    </t>
    </r>
    <r>
      <rPr>
        <sz val="10"/>
        <rFont val="宋体"/>
        <family val="3"/>
        <charset val="134"/>
      </rPr>
      <t>月</t>
    </r>
  </si>
  <si>
    <r>
      <t xml:space="preserve">10    </t>
    </r>
    <r>
      <rPr>
        <sz val="10"/>
        <rFont val="宋体"/>
        <family val="3"/>
        <charset val="134"/>
      </rPr>
      <t>月</t>
    </r>
  </si>
  <si>
    <r>
      <t xml:space="preserve">11    </t>
    </r>
    <r>
      <rPr>
        <sz val="10"/>
        <rFont val="宋体"/>
        <family val="3"/>
        <charset val="134"/>
      </rPr>
      <t>月</t>
    </r>
  </si>
  <si>
    <r>
      <t xml:space="preserve">12    </t>
    </r>
    <r>
      <rPr>
        <sz val="10"/>
        <rFont val="宋体"/>
        <family val="3"/>
        <charset val="134"/>
      </rPr>
      <t>月</t>
    </r>
  </si>
  <si>
    <t xml:space="preserve"> 单位：亿元</t>
  </si>
  <si>
    <t>附件1：</t>
    <phoneticPr fontId="3" type="noConversion"/>
  </si>
  <si>
    <t>附件2：</t>
    <phoneticPr fontId="3" type="noConversion"/>
  </si>
  <si>
    <t>销售额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</si>
  <si>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</si>
  <si>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</si>
  <si>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</si>
  <si>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</si>
  <si>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</si>
  <si>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</si>
  <si>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</si>
  <si>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</si>
  <si>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</si>
  <si>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</si>
  <si>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</si>
  <si>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</si>
  <si>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</si>
  <si>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</si>
  <si>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</si>
  <si>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</si>
  <si>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</si>
  <si>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</si>
  <si>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</si>
  <si>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</si>
  <si>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</si>
  <si>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</si>
  <si>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</si>
  <si>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</si>
  <si>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</si>
  <si>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</si>
  <si>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</si>
  <si>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</si>
  <si>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</si>
  <si>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</si>
  <si>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附件3</t>
    <phoneticPr fontId="3" type="noConversion"/>
  </si>
  <si>
    <t>总计</t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</si>
  <si>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三、合计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</si>
  <si>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（二）竞猜型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</si>
  <si>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（三）即开型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</si>
  <si>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（四）视频型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</si>
  <si>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（五）基诺型</t>
    </r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</si>
  <si>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二、体育彩票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</si>
  <si>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（二）竞猜型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</si>
  <si>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（三）即开型</t>
    </r>
    <phoneticPr fontId="3" type="noConversion"/>
  </si>
  <si>
    <r>
      <t xml:space="preserve">  2018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8</t>
    </r>
    <r>
      <rPr>
        <sz val="16"/>
        <rFont val="黑体"/>
        <family val="3"/>
        <charset val="134"/>
      </rPr>
      <t>月全国各类型彩票销售情况表</t>
    </r>
    <phoneticPr fontId="3" type="noConversion"/>
  </si>
  <si>
    <t xml:space="preserve"> </t>
    <phoneticPr fontId="3" type="noConversion"/>
  </si>
  <si>
    <t>类型</t>
    <phoneticPr fontId="3" type="noConversion"/>
  </si>
  <si>
    <t>本月</t>
    <phoneticPr fontId="3" type="noConversion"/>
  </si>
  <si>
    <t>本年累计</t>
    <phoneticPr fontId="3" type="noConversion"/>
  </si>
  <si>
    <t>本年销售额</t>
    <phoneticPr fontId="3" type="noConversion"/>
  </si>
  <si>
    <t>上年销售额</t>
    <phoneticPr fontId="3" type="noConversion"/>
  </si>
  <si>
    <t>同比增长(%)</t>
    <phoneticPr fontId="3" type="noConversion"/>
  </si>
  <si>
    <t>环比增长(%)</t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</si>
  <si>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一、福利彩票</t>
    </r>
    <phoneticPr fontId="3" type="noConversion"/>
  </si>
  <si>
    <t xml:space="preserve">    （一）乐透数字型</t>
    <phoneticPr fontId="3" type="noConversion"/>
  </si>
  <si>
    <t xml:space="preserve">    （二）即开型</t>
    <phoneticPr fontId="3" type="noConversion"/>
  </si>
  <si>
    <t xml:space="preserve">    （三）视频型</t>
    <phoneticPr fontId="3" type="noConversion"/>
  </si>
  <si>
    <t xml:space="preserve">    （四）基诺型</t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</si>
  <si>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（一）乐透数字型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</si>
  <si>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（四）视频型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</si>
  <si>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（一）乐透数字型</t>
    </r>
    <phoneticPr fontId="3" type="noConversion"/>
  </si>
  <si>
    <r>
      <t>2018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8</t>
    </r>
    <r>
      <rPr>
        <sz val="16"/>
        <rFont val="黑体"/>
        <family val="3"/>
        <charset val="134"/>
      </rPr>
      <t>月全国彩票销售情况表</t>
    </r>
    <phoneticPr fontId="3" type="noConversion"/>
  </si>
  <si>
    <r>
      <t xml:space="preserve"> </t>
    </r>
    <r>
      <rPr>
        <sz val="10"/>
        <rFont val="宋体"/>
        <family val="3"/>
        <charset val="134"/>
      </rPr>
      <t>单位：亿元</t>
    </r>
    <phoneticPr fontId="3" type="noConversion"/>
  </si>
  <si>
    <r>
      <t>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份</t>
    </r>
    <phoneticPr fontId="3" type="noConversion"/>
  </si>
  <si>
    <t>福利彩票</t>
    <phoneticPr fontId="3" type="noConversion"/>
  </si>
  <si>
    <t xml:space="preserve">    体育彩票</t>
    <phoneticPr fontId="3" type="noConversion"/>
  </si>
  <si>
    <r>
      <t>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</si>
  <si>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乐透数字型</t>
    <phoneticPr fontId="3" type="noConversion"/>
  </si>
  <si>
    <t>即开型</t>
    <phoneticPr fontId="3" type="noConversion"/>
  </si>
  <si>
    <t>视频型</t>
    <phoneticPr fontId="3" type="noConversion"/>
  </si>
  <si>
    <t>基诺型</t>
    <phoneticPr fontId="3" type="noConversion"/>
  </si>
  <si>
    <r>
      <t>小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</si>
  <si>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1至本月累计</t>
    <phoneticPr fontId="3" type="noConversion"/>
  </si>
  <si>
    <t>竞猜型</t>
    <phoneticPr fontId="3" type="noConversion"/>
  </si>
  <si>
    <r>
      <t xml:space="preserve">1    </t>
    </r>
    <r>
      <rPr>
        <sz val="10"/>
        <rFont val="宋体"/>
        <family val="3"/>
        <charset val="134"/>
      </rPr>
      <t>月</t>
    </r>
    <phoneticPr fontId="3" type="noConversion"/>
  </si>
  <si>
    <r>
      <t xml:space="preserve">2     </t>
    </r>
    <r>
      <rPr>
        <sz val="10"/>
        <rFont val="宋体"/>
        <family val="3"/>
        <charset val="134"/>
      </rPr>
      <t>月</t>
    </r>
    <phoneticPr fontId="3" type="noConversion"/>
  </si>
  <si>
    <r>
      <t xml:space="preserve">3     </t>
    </r>
    <r>
      <rPr>
        <sz val="10"/>
        <rFont val="宋体"/>
        <family val="3"/>
        <charset val="134"/>
      </rPr>
      <t>月</t>
    </r>
    <phoneticPr fontId="3" type="noConversion"/>
  </si>
  <si>
    <r>
      <t>总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</si>
  <si>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 xml:space="preserve">      2018年8月全国各地区彩票销售情况表</t>
    <phoneticPr fontId="3" type="noConversion"/>
  </si>
  <si>
    <t>单位：万元</t>
    <phoneticPr fontId="3" type="noConversion"/>
  </si>
  <si>
    <t>地区</t>
    <phoneticPr fontId="3" type="noConversion"/>
  </si>
  <si>
    <t>体育彩票</t>
    <phoneticPr fontId="3" type="noConversion"/>
  </si>
  <si>
    <t>销售合计</t>
    <phoneticPr fontId="3" type="noConversion"/>
  </si>
  <si>
    <t>比上年同</t>
    <phoneticPr fontId="3" type="noConversion"/>
  </si>
  <si>
    <t>销售额</t>
    <phoneticPr fontId="3" type="noConversion"/>
  </si>
  <si>
    <t>期增长%</t>
    <phoneticPr fontId="3" type="noConversion"/>
  </si>
  <si>
    <t>北京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</si>
</sst>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0.0000_);[Red]\(0.0000\)"/>
    <numFmt numFmtId="178" formatCode="0.0000"/>
    <numFmt numFmtId="179" formatCode="0.0%"/>
    <numFmt numFmtId="180" formatCode="0.0_ "/>
  </numFmts>
  <fonts count="14">
    <font>
      <sz val="11"/>
      <color theme="1"/>
      <name val="等线"/>
      <family val="2"/>
      <scheme val="minor"/>
    </font>
    <font>
      <sz val="14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6"/>
      <name val="Times New Roman"/>
      <family val="1"/>
    </font>
    <font>
      <sz val="16"/>
      <name val="黑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name val="黑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4"/>
      <name val="Times New Roman"/>
      <family val="1"/>
    </font>
    <font>
      <sz val="11"/>
      <name val="Times New Roman"/>
      <family val="1"/>
    </font>
    <font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0" fontId="8" fillId="0" borderId="8" xfId="0" applyNumberFormat="1" applyFont="1" applyFill="1" applyBorder="1" applyAlignment="1">
      <alignment horizontal="center" vertical="center"/>
    </xf>
    <xf numFmtId="10" fontId="7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179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vertical="center"/>
    </xf>
    <xf numFmtId="176" fontId="11" fillId="0" borderId="0" xfId="0" applyNumberFormat="1" applyFont="1" applyFill="1"/>
    <xf numFmtId="180" fontId="11" fillId="0" borderId="0" xfId="0" applyNumberFormat="1" applyFont="1" applyFill="1"/>
    <xf numFmtId="0" fontId="12" fillId="0" borderId="0" xfId="0" applyFont="1" applyFill="1" applyAlignment="1">
      <alignment horizontal="left"/>
    </xf>
    <xf numFmtId="176" fontId="12" fillId="0" borderId="0" xfId="0" applyNumberFormat="1" applyFont="1" applyFill="1" applyAlignment="1">
      <alignment horizontal="left"/>
    </xf>
    <xf numFmtId="180" fontId="12" fillId="0" borderId="0" xfId="0" applyNumberFormat="1" applyFont="1" applyFill="1" applyAlignment="1">
      <alignment horizontal="left"/>
    </xf>
    <xf numFmtId="180" fontId="7" fillId="0" borderId="1" xfId="0" applyNumberFormat="1" applyFont="1" applyFill="1" applyBorder="1" applyAlignment="1">
      <alignment horizontal="center" vertical="center"/>
    </xf>
    <xf numFmtId="180" fontId="7" fillId="0" borderId="5" xfId="0" applyNumberFormat="1" applyFont="1" applyFill="1" applyBorder="1" applyAlignment="1">
      <alignment horizontal="center" vertical="center"/>
    </xf>
    <xf numFmtId="180" fontId="6" fillId="0" borderId="6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-2018&#24180;8&#26376;&#20840;&#22269;&#21508;&#31867;&#22411;&#24425;&#31080;&#38144;&#21806;&#24773;&#20917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-2018&#24180;8&#26376;&#20840;&#22269;&#21508;&#22320;&#21306;&#24425;&#31080;&#38144;&#21806;&#24773;&#2091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2018年7月"/>
      <sheetName val="与上年同期比较"/>
      <sheetName val="本月销量饼形图"/>
    </sheetNames>
    <sheetDataSet>
      <sheetData sheetId="0"/>
      <sheetData sheetId="1">
        <row r="2">
          <cell r="B2">
            <v>191.09034245699999</v>
          </cell>
        </row>
        <row r="3">
          <cell r="B3">
            <v>144.03387154000001</v>
          </cell>
        </row>
        <row r="4">
          <cell r="B4">
            <v>7.4239633300000003</v>
          </cell>
        </row>
        <row r="5">
          <cell r="B5">
            <v>39.526354026999996</v>
          </cell>
        </row>
        <row r="6">
          <cell r="B6">
            <v>0.10615355999999999</v>
          </cell>
        </row>
        <row r="7">
          <cell r="B7">
            <v>355.31578326599998</v>
          </cell>
        </row>
        <row r="8">
          <cell r="B8">
            <v>89.993769119999996</v>
          </cell>
        </row>
        <row r="9">
          <cell r="B9">
            <v>257.07623888000001</v>
          </cell>
        </row>
        <row r="10">
          <cell r="B10">
            <v>8.2438623500000006</v>
          </cell>
        </row>
        <row r="11">
          <cell r="B11">
            <v>1.912916E-3</v>
          </cell>
        </row>
        <row r="12">
          <cell r="B12">
            <v>546.40612572299995</v>
          </cell>
        </row>
        <row r="13">
          <cell r="B13">
            <v>234.02764066</v>
          </cell>
        </row>
        <row r="14">
          <cell r="B14">
            <v>257.07623888000001</v>
          </cell>
        </row>
        <row r="15">
          <cell r="B15">
            <v>15.66782568</v>
          </cell>
        </row>
        <row r="16">
          <cell r="B16">
            <v>39.528266942999998</v>
          </cell>
        </row>
        <row r="17">
          <cell r="B17">
            <v>0.10615355999999999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计算"/>
      <sheetName val="与17年同期销量比较"/>
      <sheetName val="Sheet1"/>
    </sheetNames>
    <sheetDataSet>
      <sheetData sheetId="0" refreshError="1"/>
      <sheetData sheetId="1">
        <row r="7">
          <cell r="B7">
            <v>37160.161999999997</v>
          </cell>
          <cell r="D7">
            <v>300828.70140000002</v>
          </cell>
          <cell r="F7">
            <v>49780.744600000005</v>
          </cell>
          <cell r="H7">
            <v>401721.28470000002</v>
          </cell>
          <cell r="J7">
            <v>86940.906600000002</v>
          </cell>
          <cell r="L7">
            <v>702549.9861000001</v>
          </cell>
        </row>
        <row r="8">
          <cell r="B8">
            <v>29601.561000000002</v>
          </cell>
          <cell r="D8">
            <v>254810.46580000001</v>
          </cell>
          <cell r="F8">
            <v>33715.194100000008</v>
          </cell>
          <cell r="H8">
            <v>206049.41780000002</v>
          </cell>
          <cell r="J8">
            <v>63316.755100000009</v>
          </cell>
          <cell r="L8">
            <v>460859.88360000006</v>
          </cell>
        </row>
        <row r="9">
          <cell r="B9">
            <v>44861.137300000002</v>
          </cell>
          <cell r="D9">
            <v>371878.20309999998</v>
          </cell>
          <cell r="F9">
            <v>64927.919899999994</v>
          </cell>
          <cell r="H9">
            <v>656673.22889999999</v>
          </cell>
          <cell r="J9">
            <v>109789.0572</v>
          </cell>
          <cell r="L9">
            <v>1028551.432</v>
          </cell>
        </row>
        <row r="10">
          <cell r="B10">
            <v>32623.596000000001</v>
          </cell>
          <cell r="D10">
            <v>278733.3898</v>
          </cell>
          <cell r="F10">
            <v>48832.819900000002</v>
          </cell>
          <cell r="H10">
            <v>208048.08880000003</v>
          </cell>
          <cell r="J10">
            <v>81456.415900000007</v>
          </cell>
          <cell r="L10">
            <v>486781.47860000003</v>
          </cell>
        </row>
        <row r="11">
          <cell r="B11">
            <v>45691.202400000002</v>
          </cell>
          <cell r="D11">
            <v>419926.46519999998</v>
          </cell>
          <cell r="F11">
            <v>34185.633399999999</v>
          </cell>
          <cell r="H11">
            <v>291543.89189999999</v>
          </cell>
          <cell r="J11">
            <v>79876.835800000001</v>
          </cell>
          <cell r="L11">
            <v>711470.35709999991</v>
          </cell>
        </row>
        <row r="12">
          <cell r="B12">
            <v>77349.1155</v>
          </cell>
          <cell r="D12">
            <v>700104.5098</v>
          </cell>
          <cell r="F12">
            <v>38741.632099999995</v>
          </cell>
          <cell r="H12">
            <v>298086.36659999995</v>
          </cell>
          <cell r="J12">
            <v>116090.7476</v>
          </cell>
          <cell r="L12">
            <v>998190.87639999995</v>
          </cell>
        </row>
        <row r="13">
          <cell r="B13">
            <v>24093.193599999999</v>
          </cell>
          <cell r="D13">
            <v>215619.8603</v>
          </cell>
          <cell r="F13">
            <v>25257.630900000004</v>
          </cell>
          <cell r="H13">
            <v>231784.49649999995</v>
          </cell>
          <cell r="J13">
            <v>49350.824500000002</v>
          </cell>
          <cell r="L13">
            <v>447404.35679999995</v>
          </cell>
        </row>
        <row r="14">
          <cell r="B14">
            <v>35050.671499999997</v>
          </cell>
          <cell r="D14">
            <v>315081.60989999998</v>
          </cell>
          <cell r="F14">
            <v>49537.562300000005</v>
          </cell>
          <cell r="H14">
            <v>393457.37719999999</v>
          </cell>
          <cell r="J14">
            <v>84588.233800000002</v>
          </cell>
          <cell r="L14">
            <v>708538.98710000003</v>
          </cell>
        </row>
        <row r="15">
          <cell r="B15">
            <v>39207.127999999997</v>
          </cell>
          <cell r="D15">
            <v>316651.4644</v>
          </cell>
          <cell r="F15">
            <v>26926.914199999999</v>
          </cell>
          <cell r="H15">
            <v>201906.5564</v>
          </cell>
          <cell r="J15">
            <v>66134.042199999996</v>
          </cell>
          <cell r="L15">
            <v>518558.0208</v>
          </cell>
        </row>
        <row r="16">
          <cell r="B16">
            <v>119419.333</v>
          </cell>
          <cell r="D16">
            <v>943894.64450000005</v>
          </cell>
          <cell r="F16">
            <v>163570.38019999999</v>
          </cell>
          <cell r="H16">
            <v>1265160.5114449998</v>
          </cell>
          <cell r="J16">
            <v>282989.7132</v>
          </cell>
          <cell r="L16">
            <v>2209055.1559449998</v>
          </cell>
        </row>
        <row r="17">
          <cell r="B17">
            <v>126927.281</v>
          </cell>
          <cell r="D17">
            <v>1019812.1235</v>
          </cell>
          <cell r="F17">
            <v>121303.79329999999</v>
          </cell>
          <cell r="H17">
            <v>928530.83309999993</v>
          </cell>
          <cell r="J17">
            <v>248231.07429999998</v>
          </cell>
          <cell r="L17">
            <v>1948342.9565999999</v>
          </cell>
        </row>
        <row r="18">
          <cell r="B18">
            <v>62363.346899999997</v>
          </cell>
          <cell r="D18">
            <v>483499.10639999999</v>
          </cell>
          <cell r="F18">
            <v>49254.034</v>
          </cell>
          <cell r="H18">
            <v>333887.24959999998</v>
          </cell>
          <cell r="J18">
            <v>111617.38089999999</v>
          </cell>
          <cell r="L18">
            <v>817386.35599999991</v>
          </cell>
        </row>
        <row r="19">
          <cell r="B19">
            <v>36647.805899999999</v>
          </cell>
          <cell r="D19">
            <v>317628.63890000002</v>
          </cell>
          <cell r="F19">
            <v>99466.987599999993</v>
          </cell>
          <cell r="H19">
            <v>681437.10600000003</v>
          </cell>
          <cell r="J19">
            <v>136114.7935</v>
          </cell>
          <cell r="L19">
            <v>999065.74490000005</v>
          </cell>
        </row>
        <row r="20">
          <cell r="B20">
            <v>33150.779600000002</v>
          </cell>
          <cell r="D20">
            <v>261901.08749999999</v>
          </cell>
          <cell r="F20">
            <v>34310.093800000002</v>
          </cell>
          <cell r="H20">
            <v>304584.14850000001</v>
          </cell>
          <cell r="J20">
            <v>67460.873400000011</v>
          </cell>
          <cell r="L20">
            <v>566485.23600000003</v>
          </cell>
        </row>
        <row r="21">
          <cell r="B21">
            <v>120771.74129999999</v>
          </cell>
          <cell r="D21">
            <v>985046.70940000005</v>
          </cell>
          <cell r="F21">
            <v>146581.88560000001</v>
          </cell>
          <cell r="H21">
            <v>1202253.2907000002</v>
          </cell>
          <cell r="J21">
            <v>267353.62690000003</v>
          </cell>
          <cell r="L21">
            <v>2187300.0001000003</v>
          </cell>
        </row>
        <row r="22">
          <cell r="B22">
            <v>56890.058100000002</v>
          </cell>
          <cell r="D22">
            <v>441214.06459999998</v>
          </cell>
          <cell r="F22">
            <v>117007.28330000001</v>
          </cell>
          <cell r="H22">
            <v>858846.57449999999</v>
          </cell>
          <cell r="J22">
            <v>173897.3414</v>
          </cell>
          <cell r="L22">
            <v>1300060.6391</v>
          </cell>
        </row>
        <row r="23">
          <cell r="B23">
            <v>79638.148400000005</v>
          </cell>
          <cell r="D23">
            <v>648919.63769999996</v>
          </cell>
          <cell r="F23">
            <v>70722.478499999997</v>
          </cell>
          <cell r="H23">
            <v>648770.67929999996</v>
          </cell>
          <cell r="J23">
            <v>150360.6269</v>
          </cell>
          <cell r="L23">
            <v>1297690.3169999998</v>
          </cell>
        </row>
        <row r="24">
          <cell r="B24">
            <v>69667.372399999993</v>
          </cell>
          <cell r="D24">
            <v>578499.74750000006</v>
          </cell>
          <cell r="F24">
            <v>100817.7328</v>
          </cell>
          <cell r="H24">
            <v>409955.01179999998</v>
          </cell>
          <cell r="J24">
            <v>170485.10519999999</v>
          </cell>
          <cell r="L24">
            <v>988454.75930000003</v>
          </cell>
        </row>
        <row r="25">
          <cell r="B25">
            <v>189013.69570000001</v>
          </cell>
          <cell r="D25">
            <v>1482382.5793000001</v>
          </cell>
          <cell r="F25">
            <v>153939.00330000004</v>
          </cell>
          <cell r="H25">
            <v>1190621.7723000003</v>
          </cell>
          <cell r="J25">
            <v>342952.69900000002</v>
          </cell>
          <cell r="L25">
            <v>2673004.3516000006</v>
          </cell>
        </row>
        <row r="26">
          <cell r="B26">
            <v>45520.238499999999</v>
          </cell>
          <cell r="D26">
            <v>385060.03840000002</v>
          </cell>
          <cell r="F26">
            <v>23624.035100000001</v>
          </cell>
          <cell r="H26">
            <v>141458.967</v>
          </cell>
          <cell r="J26">
            <v>69144.2736</v>
          </cell>
          <cell r="L26">
            <v>526519.00540000002</v>
          </cell>
        </row>
        <row r="27">
          <cell r="B27">
            <v>12505.893899999999</v>
          </cell>
          <cell r="D27">
            <v>104416.63400000001</v>
          </cell>
          <cell r="F27">
            <v>8564.4498900000017</v>
          </cell>
          <cell r="H27">
            <v>70604.173219999982</v>
          </cell>
          <cell r="J27">
            <v>21070.343789999999</v>
          </cell>
          <cell r="L27">
            <v>175020.80721999999</v>
          </cell>
        </row>
        <row r="28">
          <cell r="B28">
            <v>45850.4496</v>
          </cell>
          <cell r="D28">
            <v>360825.99310000002</v>
          </cell>
          <cell r="F28">
            <v>31640.607499999998</v>
          </cell>
          <cell r="H28">
            <v>329565.20319999999</v>
          </cell>
          <cell r="J28">
            <v>77491.057100000005</v>
          </cell>
          <cell r="L28">
            <v>690391.19629999995</v>
          </cell>
        </row>
        <row r="29">
          <cell r="B29">
            <v>69390.665999999997</v>
          </cell>
          <cell r="D29">
            <v>590002.06709999999</v>
          </cell>
          <cell r="F29">
            <v>36600.837700000004</v>
          </cell>
          <cell r="H29">
            <v>300896.70159999997</v>
          </cell>
          <cell r="J29">
            <v>105991.5037</v>
          </cell>
          <cell r="L29">
            <v>890898.7686999999</v>
          </cell>
        </row>
        <row r="30">
          <cell r="B30">
            <v>22513.541700000002</v>
          </cell>
          <cell r="D30">
            <v>181940.43309999999</v>
          </cell>
          <cell r="F30">
            <v>29749.855200000005</v>
          </cell>
          <cell r="H30">
            <v>221549.7193</v>
          </cell>
          <cell r="J30">
            <v>52263.396900000007</v>
          </cell>
          <cell r="L30">
            <v>403490.15240000002</v>
          </cell>
        </row>
        <row r="31">
          <cell r="B31">
            <v>64991.482600000003</v>
          </cell>
          <cell r="D31">
            <v>496599.30979999999</v>
          </cell>
          <cell r="F31">
            <v>63460.239200000011</v>
          </cell>
          <cell r="H31">
            <v>498303.24619999999</v>
          </cell>
          <cell r="J31">
            <v>128451.72180000001</v>
          </cell>
          <cell r="L31">
            <v>994902.55599999998</v>
          </cell>
        </row>
        <row r="32">
          <cell r="B32">
            <v>26690.642599999999</v>
          </cell>
          <cell r="D32">
            <v>184062.60579999999</v>
          </cell>
          <cell r="F32">
            <v>7747.0664000000006</v>
          </cell>
          <cell r="H32">
            <v>56107.342800000006</v>
          </cell>
          <cell r="J32">
            <v>34437.709000000003</v>
          </cell>
          <cell r="L32">
            <v>240169.9486</v>
          </cell>
        </row>
        <row r="33">
          <cell r="B33">
            <v>73293.795899999997</v>
          </cell>
          <cell r="D33">
            <v>596576.98300000001</v>
          </cell>
          <cell r="F33">
            <v>58970.640100000004</v>
          </cell>
          <cell r="H33">
            <v>418685.98689999996</v>
          </cell>
          <cell r="J33">
            <v>132264.43599999999</v>
          </cell>
          <cell r="L33">
            <v>1015262.9698999999</v>
          </cell>
        </row>
        <row r="34">
          <cell r="B34">
            <v>58940.832300000002</v>
          </cell>
          <cell r="D34">
            <v>336339.27100000001</v>
          </cell>
          <cell r="F34">
            <v>22973.141800000001</v>
          </cell>
          <cell r="H34">
            <v>187616.33860000002</v>
          </cell>
          <cell r="J34">
            <v>81913.974100000007</v>
          </cell>
          <cell r="L34">
            <v>523955.60960000003</v>
          </cell>
        </row>
        <row r="35">
          <cell r="B35">
            <v>15082.8087</v>
          </cell>
          <cell r="D35">
            <v>107135.8125</v>
          </cell>
          <cell r="F35">
            <v>6874.2975999999999</v>
          </cell>
          <cell r="H35">
            <v>49872.865599999997</v>
          </cell>
          <cell r="J35">
            <v>21957.106299999999</v>
          </cell>
          <cell r="L35">
            <v>157008.67809999999</v>
          </cell>
        </row>
        <row r="36">
          <cell r="B36">
            <v>13570.3796</v>
          </cell>
          <cell r="D36">
            <v>112782.82769999999</v>
          </cell>
          <cell r="F36">
            <v>9497.0558000000001</v>
          </cell>
          <cell r="H36">
            <v>75377.142699999997</v>
          </cell>
          <cell r="J36">
            <v>23067.435400000002</v>
          </cell>
          <cell r="L36">
            <v>188159.97039999999</v>
          </cell>
        </row>
        <row r="37">
          <cell r="B37">
            <v>38580.990100000003</v>
          </cell>
          <cell r="D37">
            <v>307928.20610000001</v>
          </cell>
          <cell r="F37">
            <v>31070.303399999997</v>
          </cell>
          <cell r="H37">
            <v>221684.14790000001</v>
          </cell>
          <cell r="J37">
            <v>69651.2935</v>
          </cell>
          <cell r="L37">
            <v>529612.35400000005</v>
          </cell>
        </row>
        <row r="38">
          <cell r="B38">
            <v>1747059.0510999998</v>
          </cell>
          <cell r="D38">
            <v>14100103.1906</v>
          </cell>
          <cell r="F38">
            <v>1759652.2534900003</v>
          </cell>
          <cell r="H38">
            <v>13285039.721065002</v>
          </cell>
          <cell r="J38">
            <v>3506711.3045899998</v>
          </cell>
          <cell r="L38">
            <v>27385142.911665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workbookViewId="0">
      <selection activeCell="R9" sqref="R9"/>
    </sheetView>
  </sheetViews>
  <sheetFormatPr defaultRowHeight="21.9" customHeight="1"/>
  <cols>
    <col min="1" max="1" width="7.109375" customWidth="1"/>
    <col min="2" max="2" width="13.44140625" customWidth="1"/>
    <col min="3" max="3" width="10.77734375" customWidth="1"/>
    <col min="4" max="4" width="9.77734375" customWidth="1"/>
    <col min="5" max="5" width="8.109375" customWidth="1"/>
    <col min="6" max="6" width="12.5546875" customWidth="1"/>
    <col min="7" max="7" width="14.21875" customWidth="1"/>
    <col min="8" max="8" width="10.77734375" customWidth="1"/>
    <col min="9" max="9" width="11.44140625" customWidth="1"/>
    <col min="12" max="12" width="11.109375" customWidth="1"/>
    <col min="13" max="13" width="13.88671875" customWidth="1"/>
    <col min="14" max="15" width="13" customWidth="1"/>
  </cols>
  <sheetData>
    <row r="1" spans="1:14" ht="21.9" customHeight="1">
      <c r="A1" s="1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1.9" customHeight="1">
      <c r="A2" s="30" t="s">
        <v>70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21.9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5" t="s">
        <v>71</v>
      </c>
    </row>
    <row r="4" spans="1:14" ht="21.9" customHeight="1">
      <c r="A4" s="31" t="s">
        <v>72</v>
      </c>
      <c r="B4" s="33" t="s">
        <v>73</v>
      </c>
      <c r="C4" s="34"/>
      <c r="D4" s="34"/>
      <c r="E4" s="34"/>
      <c r="F4" s="34"/>
      <c r="G4" s="35"/>
      <c r="H4" s="33" t="s">
        <v>74</v>
      </c>
      <c r="I4" s="34"/>
      <c r="J4" s="34"/>
      <c r="K4" s="34"/>
      <c r="L4" s="34"/>
      <c r="M4" s="27"/>
      <c r="N4" s="31" t="s">
        <v>75</v>
      </c>
    </row>
    <row r="5" spans="1:14" ht="21.9" customHeight="1">
      <c r="A5" s="32"/>
      <c r="B5" s="28" t="s">
        <v>76</v>
      </c>
      <c r="C5" s="6" t="s">
        <v>77</v>
      </c>
      <c r="D5" s="28" t="s">
        <v>78</v>
      </c>
      <c r="E5" s="28" t="s">
        <v>79</v>
      </c>
      <c r="F5" s="28" t="s">
        <v>80</v>
      </c>
      <c r="G5" s="7" t="s">
        <v>81</v>
      </c>
      <c r="H5" s="28" t="s">
        <v>76</v>
      </c>
      <c r="I5" s="28" t="s">
        <v>82</v>
      </c>
      <c r="J5" s="6" t="s">
        <v>77</v>
      </c>
      <c r="K5" s="8" t="s">
        <v>78</v>
      </c>
      <c r="L5" s="26" t="s">
        <v>80</v>
      </c>
      <c r="M5" s="28" t="s">
        <v>81</v>
      </c>
      <c r="N5" s="32"/>
    </row>
    <row r="6" spans="1:14" ht="21.9" customHeight="1">
      <c r="A6" s="29" t="s">
        <v>83</v>
      </c>
      <c r="B6" s="9">
        <v>143.53606583999999</v>
      </c>
      <c r="C6" s="9">
        <v>9.5505197200000005</v>
      </c>
      <c r="D6" s="9">
        <v>40.144547719999998</v>
      </c>
      <c r="E6" s="9">
        <v>0.12307016</v>
      </c>
      <c r="F6" s="9">
        <f t="shared" ref="F6:F13" si="0">SUM(B6:E6)</f>
        <v>193.35420343999999</v>
      </c>
      <c r="G6" s="9">
        <f>F6</f>
        <v>193.35420343999999</v>
      </c>
      <c r="H6" s="9">
        <v>98.727195589999994</v>
      </c>
      <c r="I6" s="9">
        <v>81.749861440000004</v>
      </c>
      <c r="J6" s="9">
        <v>9.4554502599999992</v>
      </c>
      <c r="K6" s="9">
        <v>4.3663230000000001E-3</v>
      </c>
      <c r="L6" s="9">
        <f>SUM(H6:K6)</f>
        <v>189.93687361299999</v>
      </c>
      <c r="M6" s="9">
        <f>L6</f>
        <v>189.93687361299999</v>
      </c>
      <c r="N6" s="9">
        <f>F6+L6</f>
        <v>383.29107705299998</v>
      </c>
    </row>
    <row r="7" spans="1:14" ht="21.9" customHeight="1">
      <c r="A7" s="29" t="s">
        <v>84</v>
      </c>
      <c r="B7" s="9">
        <v>90.748123300000003</v>
      </c>
      <c r="C7" s="9">
        <v>9.8044123499999998</v>
      </c>
      <c r="D7" s="9">
        <v>30.55198291</v>
      </c>
      <c r="E7" s="9">
        <v>8.0142980000000003E-2</v>
      </c>
      <c r="F7" s="9">
        <f t="shared" si="0"/>
        <v>131.18466154000001</v>
      </c>
      <c r="G7" s="9">
        <f t="shared" ref="G7:G12" si="1">G6+F7</f>
        <v>324.53886497999997</v>
      </c>
      <c r="H7" s="9">
        <v>61.705585589999998</v>
      </c>
      <c r="I7" s="9">
        <v>55.509142320000002</v>
      </c>
      <c r="J7" s="9">
        <v>8.1906684399999996</v>
      </c>
      <c r="K7" s="9">
        <v>3.1014749999999998E-3</v>
      </c>
      <c r="L7" s="9">
        <f t="shared" ref="L7:L12" si="2">SUM(H7:K7)</f>
        <v>125.40849782499998</v>
      </c>
      <c r="M7" s="9">
        <f>M6+L7</f>
        <v>315.34537143799997</v>
      </c>
      <c r="N7" s="9">
        <f>F7+L7</f>
        <v>256.59315936500002</v>
      </c>
    </row>
    <row r="8" spans="1:14" ht="21.9" customHeight="1">
      <c r="A8" s="29" t="s">
        <v>85</v>
      </c>
      <c r="B8" s="9">
        <v>143.69828894599999</v>
      </c>
      <c r="C8" s="9">
        <v>10.22167917</v>
      </c>
      <c r="D8" s="9">
        <v>43.909614199000004</v>
      </c>
      <c r="E8" s="9">
        <v>0.11930946000000001</v>
      </c>
      <c r="F8" s="9">
        <f t="shared" si="0"/>
        <v>197.94889177499999</v>
      </c>
      <c r="G8" s="9">
        <f t="shared" si="1"/>
        <v>522.48775675499996</v>
      </c>
      <c r="H8" s="9">
        <v>101.89031684</v>
      </c>
      <c r="I8" s="9">
        <v>89.789771160000001</v>
      </c>
      <c r="J8" s="9">
        <v>12.227288619999999</v>
      </c>
      <c r="K8" s="9">
        <v>9.9890599999999993E-3</v>
      </c>
      <c r="L8" s="9">
        <f t="shared" si="2"/>
        <v>203.91736568000002</v>
      </c>
      <c r="M8" s="9">
        <f>M7+L8</f>
        <v>519.26273711800002</v>
      </c>
      <c r="N8" s="9">
        <f>F8+L8</f>
        <v>401.86625745499998</v>
      </c>
    </row>
    <row r="9" spans="1:14" ht="21.9" customHeight="1">
      <c r="A9" s="29" t="s">
        <v>0</v>
      </c>
      <c r="B9" s="9">
        <v>146.56825537399999</v>
      </c>
      <c r="C9" s="9">
        <v>9.6528333600000007</v>
      </c>
      <c r="D9" s="9">
        <v>40.766396828399998</v>
      </c>
      <c r="E9" s="9">
        <v>0.10550917999999999</v>
      </c>
      <c r="F9" s="9">
        <f t="shared" si="0"/>
        <v>197.09299474239998</v>
      </c>
      <c r="G9" s="9">
        <f t="shared" si="1"/>
        <v>719.58075149739989</v>
      </c>
      <c r="H9" s="9">
        <v>102.97134880999999</v>
      </c>
      <c r="I9" s="9">
        <v>107.8469138</v>
      </c>
      <c r="J9" s="9">
        <v>9.1208856300000001</v>
      </c>
      <c r="K9" s="9">
        <v>1.9757433000000001E-2</v>
      </c>
      <c r="L9" s="9">
        <f t="shared" si="2"/>
        <v>219.95890567299998</v>
      </c>
      <c r="M9" s="9">
        <f>SUM(M8+L9)</f>
        <v>739.22164279100002</v>
      </c>
      <c r="N9" s="9">
        <f>SUM(F9+L9)</f>
        <v>417.05190041539993</v>
      </c>
    </row>
    <row r="10" spans="1:14" ht="21.9" customHeight="1">
      <c r="A10" s="29" t="s">
        <v>1</v>
      </c>
      <c r="B10" s="9">
        <v>145.67231899999999</v>
      </c>
      <c r="C10" s="9">
        <v>9.3255289999999995</v>
      </c>
      <c r="D10" s="9">
        <v>40.460507999999997</v>
      </c>
      <c r="E10" s="9">
        <v>9.9394999999999997E-2</v>
      </c>
      <c r="F10" s="9">
        <f t="shared" si="0"/>
        <v>195.55775099999997</v>
      </c>
      <c r="G10" s="9">
        <f t="shared" si="1"/>
        <v>915.13850249739983</v>
      </c>
      <c r="H10" s="9">
        <v>101.09632677</v>
      </c>
      <c r="I10" s="9">
        <v>101.28381607999999</v>
      </c>
      <c r="J10" s="9">
        <v>8.93903566</v>
      </c>
      <c r="K10" s="9">
        <v>1.3185914999999999E-2</v>
      </c>
      <c r="L10" s="9">
        <f t="shared" si="2"/>
        <v>211.33236442500001</v>
      </c>
      <c r="M10" s="9">
        <f>SUM(M9+L10)</f>
        <v>950.55400721600006</v>
      </c>
      <c r="N10" s="9">
        <f>SUM(F10+L10)</f>
        <v>406.89011542499998</v>
      </c>
    </row>
    <row r="11" spans="1:14" ht="21.9" customHeight="1">
      <c r="A11" s="29" t="s">
        <v>2</v>
      </c>
      <c r="B11" s="9">
        <v>143.524644</v>
      </c>
      <c r="C11" s="9">
        <v>9.3972040000000003</v>
      </c>
      <c r="D11" s="9">
        <v>37.788589999999999</v>
      </c>
      <c r="E11" s="9">
        <v>9.5831E-2</v>
      </c>
      <c r="F11" s="9">
        <f t="shared" si="0"/>
        <v>190.80626899999999</v>
      </c>
      <c r="G11" s="9">
        <f t="shared" si="1"/>
        <v>1105.9447714973999</v>
      </c>
      <c r="H11" s="9">
        <v>91.163667000000004</v>
      </c>
      <c r="I11" s="9">
        <v>294.86309699999998</v>
      </c>
      <c r="J11" s="9">
        <v>9.449897</v>
      </c>
      <c r="K11" s="10">
        <v>4.9649999999999998E-3</v>
      </c>
      <c r="L11" s="9">
        <f t="shared" si="2"/>
        <v>395.48162600000001</v>
      </c>
      <c r="M11" s="9">
        <f>SUM(M10+L11)</f>
        <v>1346.035633216</v>
      </c>
      <c r="N11" s="9">
        <f>SUM(F11+L11)</f>
        <v>586.28789499999993</v>
      </c>
    </row>
    <row r="12" spans="1:14" ht="21.9" customHeight="1">
      <c r="A12" s="29" t="s">
        <v>3</v>
      </c>
      <c r="B12" s="9">
        <v>144.03387154000001</v>
      </c>
      <c r="C12" s="9">
        <v>7.4239633300000003</v>
      </c>
      <c r="D12" s="9">
        <v>39.526354026999996</v>
      </c>
      <c r="E12" s="9">
        <v>0.10615355999999999</v>
      </c>
      <c r="F12" s="9">
        <f t="shared" si="0"/>
        <v>191.09034245699999</v>
      </c>
      <c r="G12" s="9">
        <f t="shared" si="1"/>
        <v>1297.0351139543998</v>
      </c>
      <c r="H12" s="9">
        <v>89.993769119999996</v>
      </c>
      <c r="I12" s="9">
        <v>257.07623888000001</v>
      </c>
      <c r="J12" s="9">
        <v>8.2438623500000006</v>
      </c>
      <c r="K12" s="9">
        <v>1.912916E-3</v>
      </c>
      <c r="L12" s="9">
        <f t="shared" si="2"/>
        <v>355.31578326599998</v>
      </c>
      <c r="M12" s="9">
        <f>SUM(M11+L12)</f>
        <v>1701.3514164819999</v>
      </c>
      <c r="N12" s="9">
        <f>SUM(F12+L12)</f>
        <v>546.40612572299995</v>
      </c>
    </row>
    <row r="13" spans="1:14" ht="21.9" customHeight="1">
      <c r="A13" s="29" t="s">
        <v>4</v>
      </c>
      <c r="B13" s="9">
        <v>131.83767394</v>
      </c>
      <c r="C13" s="9">
        <v>7.2768241199999997</v>
      </c>
      <c r="D13" s="9">
        <v>38.559901630799999</v>
      </c>
      <c r="E13" s="9">
        <v>0.15779406000000001</v>
      </c>
      <c r="F13" s="9">
        <f t="shared" si="0"/>
        <v>177.83219375079997</v>
      </c>
      <c r="G13" s="9">
        <f>G12+F13</f>
        <v>1474.8673077051997</v>
      </c>
      <c r="H13" s="9">
        <v>90.481189700000002</v>
      </c>
      <c r="I13" s="9">
        <v>141.48260647999999</v>
      </c>
      <c r="J13" s="9">
        <v>8.3614791799999999</v>
      </c>
      <c r="K13" s="9">
        <v>2.1580639999999999E-3</v>
      </c>
      <c r="L13" s="9">
        <f>SUM(H13:K13)</f>
        <v>240.32743342399999</v>
      </c>
      <c r="M13" s="9">
        <f>SUM(M12+L13)</f>
        <v>1941.6788499059999</v>
      </c>
      <c r="N13" s="9">
        <f>SUM(F13+L13)</f>
        <v>418.15962717479999</v>
      </c>
    </row>
    <row r="14" spans="1:14" ht="21.9" customHeight="1">
      <c r="A14" s="29" t="s">
        <v>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21.9" customHeight="1">
      <c r="A15" s="29" t="s">
        <v>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ht="21.9" customHeight="1">
      <c r="A16" s="29" t="s">
        <v>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21.9" customHeight="1">
      <c r="A17" s="29" t="s">
        <v>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ht="21.9" customHeight="1">
      <c r="A18" s="28" t="s">
        <v>86</v>
      </c>
      <c r="B18" s="9">
        <f>SUM(B6:B17)</f>
        <v>1089.6192419399999</v>
      </c>
      <c r="C18" s="9">
        <f>SUM(C6:C17)</f>
        <v>72.652965050000006</v>
      </c>
      <c r="D18" s="9">
        <f>SUM(D6:D17)</f>
        <v>311.70789531520006</v>
      </c>
      <c r="E18" s="9">
        <f>SUM(E6:E17)</f>
        <v>0.88720540000000003</v>
      </c>
      <c r="F18" s="9">
        <f>SUM(F6:F17)</f>
        <v>1474.8673077051997</v>
      </c>
      <c r="G18" s="9">
        <f>G13</f>
        <v>1474.8673077051997</v>
      </c>
      <c r="H18" s="9">
        <f>SUM(H6:H17)</f>
        <v>738.02939942</v>
      </c>
      <c r="I18" s="9">
        <f>SUM(I6:I17)</f>
        <v>1129.6014471600001</v>
      </c>
      <c r="J18" s="9">
        <f>SUM(J6:J17)</f>
        <v>73.988567140000015</v>
      </c>
      <c r="K18" s="9">
        <f>SUM(K6:K17)</f>
        <v>5.9436185999999995E-2</v>
      </c>
      <c r="L18" s="9">
        <f>SUM(L6:L17)</f>
        <v>1941.6788499059999</v>
      </c>
      <c r="M18" s="9">
        <f>M13</f>
        <v>1941.6788499059999</v>
      </c>
      <c r="N18" s="9">
        <f>SUM(N6:N17)</f>
        <v>3416.5461576111993</v>
      </c>
    </row>
  </sheetData>
  <mergeCells count="5">
    <mergeCell ref="A2:N2"/>
    <mergeCell ref="A4:A5"/>
    <mergeCell ref="B4:G4"/>
    <mergeCell ref="H4:L4"/>
    <mergeCell ref="N4:N5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1"/>
  <sheetViews>
    <sheetView topLeftCell="A3" workbookViewId="0">
      <selection activeCell="I15" sqref="I15"/>
    </sheetView>
  </sheetViews>
  <sheetFormatPr defaultRowHeight="21.9" customHeight="1"/>
  <cols>
    <col min="1" max="1" width="22.44140625" customWidth="1"/>
    <col min="2" max="2" width="13.6640625" customWidth="1"/>
    <col min="3" max="3" width="13.44140625" customWidth="1"/>
    <col min="4" max="4" width="13.6640625" customWidth="1"/>
    <col min="5" max="5" width="13.33203125" customWidth="1"/>
    <col min="6" max="6" width="13.77734375" customWidth="1"/>
    <col min="7" max="7" width="14" customWidth="1"/>
    <col min="8" max="8" width="15.33203125" customWidth="1"/>
  </cols>
  <sheetData>
    <row r="1" spans="1:8" ht="21.9" customHeight="1">
      <c r="A1" s="1" t="s">
        <v>11</v>
      </c>
      <c r="B1" s="2"/>
      <c r="C1" s="2"/>
      <c r="D1" s="2"/>
      <c r="E1" s="2"/>
      <c r="F1" s="2"/>
      <c r="G1" s="2"/>
      <c r="H1" s="2"/>
    </row>
    <row r="2" spans="1:8" ht="21.9" customHeight="1">
      <c r="A2" s="36" t="s">
        <v>53</v>
      </c>
      <c r="B2" s="36"/>
      <c r="C2" s="36"/>
      <c r="D2" s="36"/>
      <c r="E2" s="36"/>
      <c r="F2" s="36"/>
      <c r="G2" s="36"/>
      <c r="H2" s="36"/>
    </row>
    <row r="3" spans="1:8" ht="21.9" customHeight="1">
      <c r="A3" s="11" t="s">
        <v>54</v>
      </c>
      <c r="B3" s="11"/>
      <c r="C3" s="11"/>
      <c r="D3" s="12"/>
      <c r="E3" s="12"/>
      <c r="F3" s="11"/>
      <c r="G3" s="11"/>
      <c r="H3" s="11" t="s">
        <v>9</v>
      </c>
    </row>
    <row r="4" spans="1:8" ht="21.9" customHeight="1">
      <c r="A4" s="37" t="s">
        <v>55</v>
      </c>
      <c r="B4" s="37" t="s">
        <v>56</v>
      </c>
      <c r="C4" s="37"/>
      <c r="D4" s="37"/>
      <c r="E4" s="37"/>
      <c r="F4" s="37" t="s">
        <v>57</v>
      </c>
      <c r="G4" s="37"/>
      <c r="H4" s="37"/>
    </row>
    <row r="5" spans="1:8" ht="21.9" customHeight="1">
      <c r="A5" s="37"/>
      <c r="B5" s="28" t="s">
        <v>58</v>
      </c>
      <c r="C5" s="28" t="s">
        <v>59</v>
      </c>
      <c r="D5" s="13" t="s">
        <v>60</v>
      </c>
      <c r="E5" s="13" t="s">
        <v>61</v>
      </c>
      <c r="F5" s="28" t="s">
        <v>58</v>
      </c>
      <c r="G5" s="28" t="s">
        <v>59</v>
      </c>
      <c r="H5" s="13" t="s">
        <v>60</v>
      </c>
    </row>
    <row r="6" spans="1:8" ht="21.9" customHeight="1">
      <c r="A6" s="14" t="s">
        <v>62</v>
      </c>
      <c r="B6" s="9">
        <f>SUM(B7:B10)</f>
        <v>177.83219375079997</v>
      </c>
      <c r="C6" s="9">
        <f>SUM(C7:C10)</f>
        <v>174.70590512999999</v>
      </c>
      <c r="D6" s="15">
        <f>(B6-C6)/C6</f>
        <v>1.7894578998195212E-2</v>
      </c>
      <c r="E6" s="15">
        <f>(B6-'[1]2018年7月'!B2)/'[1]2018年7月'!B2</f>
        <v>-6.9381573844755795E-2</v>
      </c>
      <c r="F6" s="9">
        <f>SUM(F7:F10)</f>
        <v>1474.8673070733998</v>
      </c>
      <c r="G6" s="9">
        <f>SUM(G7:G10)</f>
        <v>1410.0103190659001</v>
      </c>
      <c r="H6" s="15">
        <f>(F6-G6)/G6</f>
        <v>4.5997527202826412E-2</v>
      </c>
    </row>
    <row r="7" spans="1:8" ht="21.9" customHeight="1">
      <c r="A7" s="16" t="s">
        <v>63</v>
      </c>
      <c r="B7" s="9">
        <v>131.83767394</v>
      </c>
      <c r="C7" s="9">
        <v>127.75443632</v>
      </c>
      <c r="D7" s="15">
        <f t="shared" ref="D7:D18" si="0">(B7-C7)/C7</f>
        <v>3.1961611178591795E-2</v>
      </c>
      <c r="E7" s="15">
        <f>(B7-'[1]2018年7月'!B3)/'[1]2018年7月'!B3</f>
        <v>-8.4675899283960909E-2</v>
      </c>
      <c r="F7" s="9">
        <v>1089.6192421999999</v>
      </c>
      <c r="G7" s="9">
        <v>1018.86480306</v>
      </c>
      <c r="H7" s="15">
        <f>(F7-G7)/G7</f>
        <v>6.9444384502732964E-2</v>
      </c>
    </row>
    <row r="8" spans="1:8" ht="21.9" customHeight="1">
      <c r="A8" s="16" t="s">
        <v>64</v>
      </c>
      <c r="B8" s="9">
        <v>7.2768241199999997</v>
      </c>
      <c r="C8" s="9">
        <v>8.9235186500000001</v>
      </c>
      <c r="D8" s="15">
        <f>(B8-C8)/C8</f>
        <v>-0.1845342173403762</v>
      </c>
      <c r="E8" s="15">
        <f>(B8-'[1]2018年7月'!B4)/'[1]2018年7月'!B4</f>
        <v>-1.9819495794842594E-2</v>
      </c>
      <c r="F8" s="9">
        <v>72.652964940000004</v>
      </c>
      <c r="G8" s="9">
        <v>82.906335869999992</v>
      </c>
      <c r="H8" s="15">
        <f>(F8-G8)/G8</f>
        <v>-0.12367415375922088</v>
      </c>
    </row>
    <row r="9" spans="1:8" ht="21.9" customHeight="1">
      <c r="A9" s="16" t="s">
        <v>65</v>
      </c>
      <c r="B9" s="9">
        <v>38.559901630799999</v>
      </c>
      <c r="C9" s="9">
        <v>37.868197379999998</v>
      </c>
      <c r="D9" s="15">
        <f>(B9-C9)/C9</f>
        <v>1.8266099224604836E-2</v>
      </c>
      <c r="E9" s="15">
        <f>(B9-'[1]2018年7月'!B5)/'[1]2018年7月'!B5</f>
        <v>-2.4450835904061E-2</v>
      </c>
      <c r="F9" s="9">
        <v>311.70789475340001</v>
      </c>
      <c r="G9" s="9">
        <v>306.94727642589999</v>
      </c>
      <c r="H9" s="15">
        <f>(F9-G9)/G9</f>
        <v>1.5509563671431647E-2</v>
      </c>
    </row>
    <row r="10" spans="1:8" ht="21.9" customHeight="1">
      <c r="A10" s="16" t="s">
        <v>66</v>
      </c>
      <c r="B10" s="9">
        <v>0.15779406000000001</v>
      </c>
      <c r="C10" s="9">
        <v>0.15975278000000001</v>
      </c>
      <c r="D10" s="15">
        <f>(B10-C10)/C10</f>
        <v>-1.2260944692167467E-2</v>
      </c>
      <c r="E10" s="15">
        <f>(B10-'[1]2018年7月'!B6)/'[1]2018年7月'!B6</f>
        <v>0.48646978961421572</v>
      </c>
      <c r="F10" s="9">
        <v>0.88720518000000004</v>
      </c>
      <c r="G10" s="9">
        <v>1.2919037099999999</v>
      </c>
      <c r="H10" s="15">
        <f>(F10-G10)/G10</f>
        <v>-0.31325750275924197</v>
      </c>
    </row>
    <row r="11" spans="1:8" ht="21.9" customHeight="1">
      <c r="A11" s="14" t="s">
        <v>50</v>
      </c>
      <c r="B11" s="9">
        <f>SUM(B12:B15)</f>
        <v>240.32743342399999</v>
      </c>
      <c r="C11" s="9">
        <f>SUM(C12:C15)</f>
        <v>175.96522534899998</v>
      </c>
      <c r="D11" s="15">
        <f t="shared" si="0"/>
        <v>0.36576663342059468</v>
      </c>
      <c r="E11" s="15">
        <f>(B11-'[1]2018年7月'!B7)/'[1]2018年7月'!B7</f>
        <v>-0.32362297217716413</v>
      </c>
      <c r="F11" s="9">
        <f>SUM(F12:F15)</f>
        <v>1941.6788502720003</v>
      </c>
      <c r="G11" s="9">
        <f>SUM(G12:G15)</f>
        <v>1328.5039704194999</v>
      </c>
      <c r="H11" s="15">
        <f t="shared" ref="H11:H18" si="1">(F11-G11)/G11</f>
        <v>0.46155291478645644</v>
      </c>
    </row>
    <row r="12" spans="1:8" ht="21.9" customHeight="1">
      <c r="A12" s="17" t="s">
        <v>67</v>
      </c>
      <c r="B12" s="9">
        <v>90.481189700000002</v>
      </c>
      <c r="C12" s="9">
        <v>83.53183172</v>
      </c>
      <c r="D12" s="15">
        <f t="shared" si="0"/>
        <v>8.3194128955466434E-2</v>
      </c>
      <c r="E12" s="15">
        <f>(B12-'[1]2018年7月'!B8)/'[1]2018年7月'!B8</f>
        <v>5.4161591937555865E-3</v>
      </c>
      <c r="F12" s="9">
        <v>738.02939933000005</v>
      </c>
      <c r="G12" s="9">
        <v>689.86649462000003</v>
      </c>
      <c r="H12" s="15">
        <f t="shared" si="1"/>
        <v>6.9814819368100564E-2</v>
      </c>
    </row>
    <row r="13" spans="1:8" ht="21.9" customHeight="1">
      <c r="A13" s="17" t="s">
        <v>51</v>
      </c>
      <c r="B13" s="9">
        <v>141.48260647999999</v>
      </c>
      <c r="C13" s="9">
        <v>84.056052599999973</v>
      </c>
      <c r="D13" s="15">
        <f t="shared" si="0"/>
        <v>0.68319356076923399</v>
      </c>
      <c r="E13" s="15">
        <f>(B13-'[1]2018年7月'!B9)/'[1]2018年7月'!B9</f>
        <v>-0.4496472832479772</v>
      </c>
      <c r="F13" s="9">
        <v>1129.6014473800001</v>
      </c>
      <c r="G13" s="9">
        <v>557.53663507999988</v>
      </c>
      <c r="H13" s="15">
        <f t="shared" si="1"/>
        <v>1.0260577983685604</v>
      </c>
    </row>
    <row r="14" spans="1:8" ht="21.9" customHeight="1">
      <c r="A14" s="17" t="s">
        <v>52</v>
      </c>
      <c r="B14" s="9">
        <v>8.3614791799999999</v>
      </c>
      <c r="C14" s="9">
        <v>8.3705387400000024</v>
      </c>
      <c r="D14" s="15">
        <f>(B14-C14)/C14</f>
        <v>-1.082315043440384E-3</v>
      </c>
      <c r="E14" s="15">
        <f>(B14-'[1]2018年7月'!B10)/'[1]2018年7月'!B10</f>
        <v>1.4267199645806717E-2</v>
      </c>
      <c r="F14" s="9">
        <v>73.988567459999999</v>
      </c>
      <c r="G14" s="9">
        <v>81.037611474500011</v>
      </c>
      <c r="H14" s="15">
        <f t="shared" si="1"/>
        <v>-8.6984844274662812E-2</v>
      </c>
    </row>
    <row r="15" spans="1:8" ht="21.9" customHeight="1">
      <c r="A15" s="17" t="s">
        <v>68</v>
      </c>
      <c r="B15" s="9">
        <v>2.1580639999999999E-3</v>
      </c>
      <c r="C15" s="10">
        <v>6.8022890000000004E-3</v>
      </c>
      <c r="D15" s="15">
        <f>(B15-C15)/C15</f>
        <v>-0.68274444087865127</v>
      </c>
      <c r="E15" s="15">
        <f>(B15-'[1]2018年7月'!B11)/'[1]2018年7月'!B11</f>
        <v>0.12815408517676674</v>
      </c>
      <c r="F15" s="9">
        <v>5.9436101999999998E-2</v>
      </c>
      <c r="G15" s="9">
        <v>6.3229245000000003E-2</v>
      </c>
      <c r="H15" s="15">
        <f t="shared" si="1"/>
        <v>-5.999032567920122E-2</v>
      </c>
    </row>
    <row r="16" spans="1:8" ht="21.9" customHeight="1">
      <c r="A16" s="14" t="s">
        <v>45</v>
      </c>
      <c r="B16" s="9">
        <f>B6+B11</f>
        <v>418.15962717479999</v>
      </c>
      <c r="C16" s="9">
        <f>C6+C11</f>
        <v>350.671130479</v>
      </c>
      <c r="D16" s="15">
        <f t="shared" si="0"/>
        <v>0.19245524033761757</v>
      </c>
      <c r="E16" s="15">
        <f>(B16-'[1]2018年7月'!B12)/'[1]2018年7月'!B12</f>
        <v>-0.23470911563904095</v>
      </c>
      <c r="F16" s="9">
        <f>F6+F11</f>
        <v>3416.5461573454004</v>
      </c>
      <c r="G16" s="9">
        <f>G6+G11</f>
        <v>2738.5142894853998</v>
      </c>
      <c r="H16" s="15">
        <f t="shared" si="1"/>
        <v>0.24759113745118017</v>
      </c>
    </row>
    <row r="17" spans="1:8" ht="21.9" customHeight="1">
      <c r="A17" s="17" t="s">
        <v>69</v>
      </c>
      <c r="B17" s="9">
        <f>B7+B12</f>
        <v>222.31886364000002</v>
      </c>
      <c r="C17" s="9">
        <f>C7+C12</f>
        <v>211.28626803999998</v>
      </c>
      <c r="D17" s="15">
        <f>(B17-C17)/C17</f>
        <v>5.2216339955947273E-2</v>
      </c>
      <c r="E17" s="15">
        <f>(B17-'[1]2018年7月'!B13)/'[1]2018年7月'!B13</f>
        <v>-5.0031598776021202E-2</v>
      </c>
      <c r="F17" s="9">
        <f>F7+F12</f>
        <v>1827.6486415300001</v>
      </c>
      <c r="G17" s="9">
        <f>G7+G12</f>
        <v>1708.7312976799999</v>
      </c>
      <c r="H17" s="15">
        <f t="shared" si="1"/>
        <v>6.9593940259336337E-2</v>
      </c>
    </row>
    <row r="18" spans="1:8" ht="21.9" customHeight="1">
      <c r="A18" s="17" t="s">
        <v>46</v>
      </c>
      <c r="B18" s="9">
        <f>B13</f>
        <v>141.48260647999999</v>
      </c>
      <c r="C18" s="9">
        <f>C13</f>
        <v>84.056052599999973</v>
      </c>
      <c r="D18" s="15">
        <f t="shared" si="0"/>
        <v>0.68319356076923399</v>
      </c>
      <c r="E18" s="15">
        <f>(B18-'[1]2018年7月'!B14)/'[1]2018年7月'!B14</f>
        <v>-0.4496472832479772</v>
      </c>
      <c r="F18" s="9">
        <f>F13</f>
        <v>1129.6014473800001</v>
      </c>
      <c r="G18" s="9">
        <f>G13</f>
        <v>557.53663507999988</v>
      </c>
      <c r="H18" s="15">
        <f t="shared" si="1"/>
        <v>1.0260577983685604</v>
      </c>
    </row>
    <row r="19" spans="1:8" ht="21.9" customHeight="1">
      <c r="A19" s="17" t="s">
        <v>47</v>
      </c>
      <c r="B19" s="9">
        <f>B8+B14</f>
        <v>15.6383033</v>
      </c>
      <c r="C19" s="9">
        <f>C8+C14</f>
        <v>17.294057390000003</v>
      </c>
      <c r="D19" s="15">
        <f>(B19-C19)/C19</f>
        <v>-9.5741216341598004E-2</v>
      </c>
      <c r="E19" s="15">
        <f>(B19-'[1]2018年7月'!B15)/'[1]2018年7月'!B15</f>
        <v>-1.8842678367097785E-3</v>
      </c>
      <c r="F19" s="9">
        <f>F8+F14</f>
        <v>146.64153240000002</v>
      </c>
      <c r="G19" s="9">
        <f>G8+G14</f>
        <v>163.9439473445</v>
      </c>
      <c r="H19" s="15">
        <f>(F19-G19)/G19</f>
        <v>-0.10553860160596193</v>
      </c>
    </row>
    <row r="20" spans="1:8" ht="21.9" customHeight="1">
      <c r="A20" s="17" t="s">
        <v>48</v>
      </c>
      <c r="B20" s="9">
        <f>B9+B15</f>
        <v>38.562059694799999</v>
      </c>
      <c r="C20" s="9">
        <f>C9+C15</f>
        <v>37.874999668999997</v>
      </c>
      <c r="D20" s="15">
        <f>(B20-C20)/C20</f>
        <v>1.8140198859522293E-2</v>
      </c>
      <c r="E20" s="15">
        <f>(B20-'[1]2018年7月'!B16)/'[1]2018年7月'!B16</f>
        <v>-2.444345079922873E-2</v>
      </c>
      <c r="F20" s="9">
        <f>F9+F15</f>
        <v>311.76733085540002</v>
      </c>
      <c r="G20" s="9">
        <f>G9+G15</f>
        <v>307.01050567089999</v>
      </c>
      <c r="H20" s="15">
        <f>(F20-G20)/G20</f>
        <v>1.5494014363140754E-2</v>
      </c>
    </row>
    <row r="21" spans="1:8" ht="21.9" customHeight="1">
      <c r="A21" s="17" t="s">
        <v>49</v>
      </c>
      <c r="B21" s="9">
        <f>B10</f>
        <v>0.15779406000000001</v>
      </c>
      <c r="C21" s="9">
        <f>C10</f>
        <v>0.15975278000000001</v>
      </c>
      <c r="D21" s="15">
        <f>(B21-C21)/C21</f>
        <v>-1.2260944692167467E-2</v>
      </c>
      <c r="E21" s="15">
        <f>(B21-'[1]2018年7月'!B17)/'[1]2018年7月'!B17</f>
        <v>0.48646978961421572</v>
      </c>
      <c r="F21" s="9">
        <f>F10</f>
        <v>0.88720518000000004</v>
      </c>
      <c r="G21" s="9">
        <f>G10</f>
        <v>1.2919037099999999</v>
      </c>
      <c r="H21" s="15">
        <f>(F21-G21)/G21</f>
        <v>-0.31325750275924197</v>
      </c>
    </row>
  </sheetData>
  <mergeCells count="4">
    <mergeCell ref="A2:H2"/>
    <mergeCell ref="A4:A5"/>
    <mergeCell ref="B4:E4"/>
    <mergeCell ref="F4:H4"/>
  </mergeCells>
  <phoneticPr fontId="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9"/>
  <sheetViews>
    <sheetView tabSelected="1" topLeftCell="A10" workbookViewId="0">
      <selection activeCell="R22" sqref="R22"/>
    </sheetView>
  </sheetViews>
  <sheetFormatPr defaultRowHeight="13.8"/>
  <cols>
    <col min="2" max="2" width="11.21875" customWidth="1"/>
    <col min="3" max="3" width="9.6640625" customWidth="1"/>
    <col min="4" max="4" width="11.77734375" customWidth="1"/>
    <col min="5" max="5" width="9.6640625" customWidth="1"/>
    <col min="6" max="6" width="9.77734375" customWidth="1"/>
    <col min="7" max="7" width="10.33203125" customWidth="1"/>
    <col min="8" max="8" width="13.33203125" customWidth="1"/>
    <col min="9" max="9" width="10" customWidth="1"/>
    <col min="10" max="10" width="9.6640625" customWidth="1"/>
    <col min="12" max="12" width="11.88671875" customWidth="1"/>
  </cols>
  <sheetData>
    <row r="1" spans="1:13" ht="16.5" customHeight="1">
      <c r="A1" s="1" t="s">
        <v>43</v>
      </c>
      <c r="B1" s="18"/>
      <c r="C1" s="19"/>
      <c r="D1" s="18"/>
      <c r="E1" s="19"/>
      <c r="F1" s="18"/>
      <c r="G1" s="19"/>
      <c r="H1" s="18"/>
      <c r="I1" s="19"/>
      <c r="J1" s="18"/>
      <c r="K1" s="19"/>
      <c r="L1" s="18"/>
      <c r="M1" s="19"/>
    </row>
    <row r="2" spans="1:13" ht="20.25" customHeight="1">
      <c r="A2" s="39" t="s">
        <v>87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14.1" customHeight="1">
      <c r="A3" s="20"/>
      <c r="B3" s="21"/>
      <c r="C3" s="22"/>
      <c r="D3" s="21"/>
      <c r="E3" s="22"/>
      <c r="F3" s="21"/>
      <c r="G3" s="22"/>
      <c r="H3" s="21"/>
      <c r="I3" s="22"/>
      <c r="J3" s="21"/>
      <c r="K3" s="22"/>
      <c r="L3" s="41" t="s">
        <v>88</v>
      </c>
      <c r="M3" s="41"/>
    </row>
    <row r="4" spans="1:13" ht="14.1" customHeight="1">
      <c r="A4" s="37" t="s">
        <v>89</v>
      </c>
      <c r="B4" s="37" t="s">
        <v>73</v>
      </c>
      <c r="C4" s="42"/>
      <c r="D4" s="42"/>
      <c r="E4" s="42"/>
      <c r="F4" s="37" t="s">
        <v>90</v>
      </c>
      <c r="G4" s="42"/>
      <c r="H4" s="42"/>
      <c r="I4" s="42"/>
      <c r="J4" s="37" t="s">
        <v>91</v>
      </c>
      <c r="K4" s="42"/>
      <c r="L4" s="42"/>
      <c r="M4" s="42"/>
    </row>
    <row r="5" spans="1:13" ht="14.1" customHeight="1">
      <c r="A5" s="37"/>
      <c r="B5" s="33" t="s">
        <v>56</v>
      </c>
      <c r="C5" s="34"/>
      <c r="D5" s="37" t="s">
        <v>57</v>
      </c>
      <c r="E5" s="42"/>
      <c r="F5" s="33" t="s">
        <v>56</v>
      </c>
      <c r="G5" s="34"/>
      <c r="H5" s="37" t="s">
        <v>57</v>
      </c>
      <c r="I5" s="42"/>
      <c r="J5" s="33" t="s">
        <v>56</v>
      </c>
      <c r="K5" s="34"/>
      <c r="L5" s="37" t="s">
        <v>57</v>
      </c>
      <c r="M5" s="42"/>
    </row>
    <row r="6" spans="1:13" ht="14.1" customHeight="1">
      <c r="A6" s="37"/>
      <c r="B6" s="38" t="s">
        <v>12</v>
      </c>
      <c r="C6" s="23" t="s">
        <v>92</v>
      </c>
      <c r="D6" s="43" t="s">
        <v>93</v>
      </c>
      <c r="E6" s="23" t="s">
        <v>92</v>
      </c>
      <c r="F6" s="38" t="s">
        <v>12</v>
      </c>
      <c r="G6" s="23" t="s">
        <v>92</v>
      </c>
      <c r="H6" s="38" t="s">
        <v>93</v>
      </c>
      <c r="I6" s="23" t="s">
        <v>92</v>
      </c>
      <c r="J6" s="38" t="s">
        <v>12</v>
      </c>
      <c r="K6" s="23" t="s">
        <v>92</v>
      </c>
      <c r="L6" s="38" t="s">
        <v>93</v>
      </c>
      <c r="M6" s="23" t="s">
        <v>92</v>
      </c>
    </row>
    <row r="7" spans="1:13" ht="14.1" customHeight="1">
      <c r="A7" s="37"/>
      <c r="B7" s="38"/>
      <c r="C7" s="24" t="s">
        <v>94</v>
      </c>
      <c r="D7" s="44"/>
      <c r="E7" s="24" t="s">
        <v>94</v>
      </c>
      <c r="F7" s="38"/>
      <c r="G7" s="24" t="s">
        <v>94</v>
      </c>
      <c r="H7" s="38"/>
      <c r="I7" s="24" t="s">
        <v>94</v>
      </c>
      <c r="J7" s="38"/>
      <c r="K7" s="24" t="s">
        <v>94</v>
      </c>
      <c r="L7" s="38"/>
      <c r="M7" s="24" t="s">
        <v>94</v>
      </c>
    </row>
    <row r="8" spans="1:13" ht="14.1" customHeight="1">
      <c r="A8" s="28" t="s">
        <v>95</v>
      </c>
      <c r="B8" s="25">
        <v>34612.819199999998</v>
      </c>
      <c r="C8" s="25">
        <f>(B8-[2]与17年同期销量比较!B7)/[2]与17年同期销量比较!B7*100</f>
        <v>-6.8550368537144664</v>
      </c>
      <c r="D8" s="25">
        <v>301667.74240000005</v>
      </c>
      <c r="E8" s="25">
        <f>(D8-[2]与17年同期销量比较!D7)/[2]与17年同期销量比较!D7*100</f>
        <v>0.27890988994576915</v>
      </c>
      <c r="F8" s="25">
        <v>67022.625700000004</v>
      </c>
      <c r="G8" s="25">
        <f>(F8-[2]与17年同期销量比较!F7)/[2]与17年同期销量比较!F7*100</f>
        <v>34.635643236240377</v>
      </c>
      <c r="H8" s="25">
        <v>494391.21049999999</v>
      </c>
      <c r="I8" s="25">
        <f>(H8-[2]与17年同期销量比较!H7)/[2]与17年同期销量比较!H7*100</f>
        <v>23.0682140402903</v>
      </c>
      <c r="J8" s="25">
        <f>B8+F8</f>
        <v>101635.4449</v>
      </c>
      <c r="K8" s="25">
        <f>(J8-[2]与17年同期销量比较!J7)/[2]与17年同期销量比较!J7*100</f>
        <v>16.901754162292114</v>
      </c>
      <c r="L8" s="25">
        <f>D8+H8</f>
        <v>796058.95290000003</v>
      </c>
      <c r="M8" s="25">
        <f>(L8-[2]与17年同期销量比较!L7)/[2]与17年同期销量比较!L7*100</f>
        <v>13.309937890553169</v>
      </c>
    </row>
    <row r="9" spans="1:13" ht="14.1" customHeight="1">
      <c r="A9" s="28" t="s">
        <v>13</v>
      </c>
      <c r="B9" s="25">
        <v>29823.019235</v>
      </c>
      <c r="C9" s="25">
        <f>(B9-[2]与17年同期销量比较!B8)/[2]与17年同期销量比较!B8*100</f>
        <v>0.74813025907653385</v>
      </c>
      <c r="D9" s="25">
        <v>259668.84011699999</v>
      </c>
      <c r="E9" s="25">
        <f>(D9-[2]与17年同期销量比较!D8)/[2]与17年同期销量比较!D8*100</f>
        <v>1.9066619974759214</v>
      </c>
      <c r="F9" s="25">
        <v>43424.394699999997</v>
      </c>
      <c r="G9" s="25">
        <f>(F9-[2]与17年同期销量比较!F8)/[2]与17年同期销量比较!F8*100</f>
        <v>28.797700440941515</v>
      </c>
      <c r="H9" s="25">
        <v>354461.89640000003</v>
      </c>
      <c r="I9" s="25">
        <f>(H9-[2]与17年同期销量比较!H8)/[2]与17年同期销量比较!H8*100</f>
        <v>72.027613659192767</v>
      </c>
      <c r="J9" s="25">
        <f>B9+F9</f>
        <v>73247.41393499999</v>
      </c>
      <c r="K9" s="25">
        <f>(J9-[2]与17年同期销量比较!J8)/[2]与17年同期销量比较!J8*100</f>
        <v>15.684093127191822</v>
      </c>
      <c r="L9" s="25">
        <f>D9+H9</f>
        <v>614130.73651700001</v>
      </c>
      <c r="M9" s="25">
        <f>(L9-[2]与17年同期销量比较!L8)/[2]与17年同期销量比较!L8*100</f>
        <v>33.25758183153782</v>
      </c>
    </row>
    <row r="10" spans="1:13" ht="14.1" customHeight="1">
      <c r="A10" s="28" t="s">
        <v>14</v>
      </c>
      <c r="B10" s="25">
        <v>49374.815329000005</v>
      </c>
      <c r="C10" s="25">
        <f>(B10-[2]与17年同期销量比较!B9)/[2]与17年同期销量比较!B9*100</f>
        <v>10.061443602768408</v>
      </c>
      <c r="D10" s="25">
        <v>394026.36494300002</v>
      </c>
      <c r="E10" s="25">
        <f>(D10-[2]与17年同期销量比较!D9)/[2]与17年同期销量比较!D9*100</f>
        <v>5.9557569275024926</v>
      </c>
      <c r="F10" s="25">
        <v>98806.188200000004</v>
      </c>
      <c r="G10" s="25">
        <f>(F10-[2]与17年同期销量比较!F9)/[2]与17年同期销量比较!F9*100</f>
        <v>52.178274542258997</v>
      </c>
      <c r="H10" s="25">
        <v>939561.9682</v>
      </c>
      <c r="I10" s="25">
        <f>(H10-[2]与17年同期销量比较!H9)/[2]与17年同期销量比较!H9*100</f>
        <v>43.079072946809454</v>
      </c>
      <c r="J10" s="25">
        <f t="shared" ref="J10:J39" si="0">B10+F10</f>
        <v>148181.00352900001</v>
      </c>
      <c r="K10" s="25">
        <f>(J10-[2]与17年同期销量比较!J9)/[2]与17年同期销量比较!J9*100</f>
        <v>34.96882777585234</v>
      </c>
      <c r="L10" s="25">
        <f t="shared" ref="L10:L39" si="1">D10+H10</f>
        <v>1333588.333143</v>
      </c>
      <c r="M10" s="25">
        <f>(L10-[2]与17年同期销量比较!L9)/[2]与17年同期销量比较!L9*100</f>
        <v>29.656941952806498</v>
      </c>
    </row>
    <row r="11" spans="1:13" ht="14.1" customHeight="1">
      <c r="A11" s="28" t="s">
        <v>15</v>
      </c>
      <c r="B11" s="25">
        <v>31328.068571000003</v>
      </c>
      <c r="C11" s="25">
        <f>(B11-[2]与17年同期销量比较!B10)/[2]与17年同期销量比较!B10*100</f>
        <v>-3.971136195408985</v>
      </c>
      <c r="D11" s="25">
        <v>271863.20011099998</v>
      </c>
      <c r="E11" s="25">
        <f>(D11-[2]与17年同期销量比较!D10)/[2]与17年同期销量比较!D10*100</f>
        <v>-2.4647889131365277</v>
      </c>
      <c r="F11" s="25">
        <v>33870.689400000003</v>
      </c>
      <c r="G11" s="25">
        <f>(F11-[2]与17年同期销量比较!F10)/[2]与17年同期销量比较!F10*100</f>
        <v>-30.639497228788947</v>
      </c>
      <c r="H11" s="25">
        <v>294324.22960000002</v>
      </c>
      <c r="I11" s="25">
        <f>(H11-[2]与17年同期销量比较!H10)/[2]与17年同期销量比较!H10*100</f>
        <v>41.469326297411286</v>
      </c>
      <c r="J11" s="25">
        <f t="shared" si="0"/>
        <v>65198.757971000006</v>
      </c>
      <c r="K11" s="25">
        <f>(J11-[2]与17年同期销量比较!J10)/[2]与17年同期销量比较!J10*100</f>
        <v>-19.958719947804624</v>
      </c>
      <c r="L11" s="25">
        <f t="shared" si="1"/>
        <v>566187.42971100006</v>
      </c>
      <c r="M11" s="25">
        <f>(L11-[2]与17年同期销量比较!L10)/[2]与17年同期销量比较!L10*100</f>
        <v>16.312442975310859</v>
      </c>
    </row>
    <row r="12" spans="1:13" ht="14.1" customHeight="1">
      <c r="A12" s="28" t="s">
        <v>16</v>
      </c>
      <c r="B12" s="25">
        <v>43190.917993999996</v>
      </c>
      <c r="C12" s="25">
        <f>(B12-[2]与17年同期销量比较!B11)/[2]与17年同期销量比较!B11*100</f>
        <v>-5.4721352791538838</v>
      </c>
      <c r="D12" s="25">
        <v>435749.06910200004</v>
      </c>
      <c r="E12" s="25">
        <f>(D12-[2]与17年同期销量比较!D11)/[2]与17年同期销量比较!D11*100</f>
        <v>3.7679463461451923</v>
      </c>
      <c r="F12" s="25">
        <v>52504.739699999998</v>
      </c>
      <c r="G12" s="25">
        <f>(F12-[2]与17年同期销量比较!F11)/[2]与17年同期销量比较!F11*100</f>
        <v>53.587148980542224</v>
      </c>
      <c r="H12" s="25">
        <v>472798.83720000001</v>
      </c>
      <c r="I12" s="25">
        <f>(H12-[2]与17年同期销量比较!H11)/[2]与17年同期销量比较!H11*100</f>
        <v>62.170722946296799</v>
      </c>
      <c r="J12" s="25">
        <f t="shared" si="0"/>
        <v>95695.657693999994</v>
      </c>
      <c r="K12" s="25">
        <f>(J12-[2]与17年同期销量比较!J11)/[2]与17年同期销量比较!J11*100</f>
        <v>19.804016690906519</v>
      </c>
      <c r="L12" s="25">
        <f t="shared" si="1"/>
        <v>908547.90630200005</v>
      </c>
      <c r="M12" s="25">
        <f>(L12-[2]与17年同期销量比较!L11)/[2]与17年同期销量比较!L11*100</f>
        <v>27.700036584138406</v>
      </c>
    </row>
    <row r="13" spans="1:13" ht="14.1" customHeight="1">
      <c r="A13" s="28" t="s">
        <v>17</v>
      </c>
      <c r="B13" s="25">
        <v>76955.842479000014</v>
      </c>
      <c r="C13" s="25">
        <f>(B13-[2]与17年同期销量比较!B12)/[2]与17年同期销量比较!B12*100</f>
        <v>-0.50843893748207936</v>
      </c>
      <c r="D13" s="25">
        <v>701373.46618500003</v>
      </c>
      <c r="E13" s="25">
        <f>(D13-[2]与17年同期销量比较!D12)/[2]与17年同期销量比较!D12*100</f>
        <v>0.18125242263651919</v>
      </c>
      <c r="F13" s="25">
        <v>61855.001199999999</v>
      </c>
      <c r="G13" s="25">
        <f>(F13-[2]与17年同期销量比较!F12)/[2]与17年同期销量比较!F12*100</f>
        <v>59.660287517933476</v>
      </c>
      <c r="H13" s="25">
        <v>507906.51400000002</v>
      </c>
      <c r="I13" s="25">
        <f>(H13-[2]与17年同期销量比较!H12)/[2]与17年同期销量比较!H12*100</f>
        <v>70.389045226464958</v>
      </c>
      <c r="J13" s="25">
        <f t="shared" si="0"/>
        <v>138810.84367900001</v>
      </c>
      <c r="K13" s="25">
        <f>(J13-[2]与17年同期销量比较!J12)/[2]与17年同期销量比较!J12*100</f>
        <v>19.570979211266625</v>
      </c>
      <c r="L13" s="25">
        <f t="shared" si="1"/>
        <v>1209279.980185</v>
      </c>
      <c r="M13" s="25">
        <f>(L13-[2]与17年同期销量比较!L12)/[2]与17年同期销量比较!L12*100</f>
        <v>21.147168219599251</v>
      </c>
    </row>
    <row r="14" spans="1:13" ht="14.1" customHeight="1">
      <c r="A14" s="28" t="s">
        <v>18</v>
      </c>
      <c r="B14" s="25">
        <v>24786.789127</v>
      </c>
      <c r="C14" s="25">
        <f>(B14-[2]与17年同期销量比较!B13)/[2]与17年同期销量比较!B13*100</f>
        <v>2.8788027793874589</v>
      </c>
      <c r="D14" s="25">
        <v>298597.60384799994</v>
      </c>
      <c r="E14" s="25">
        <f>(D14-[2]与17年同期销量比较!D13)/[2]与17年同期销量比较!D13*100</f>
        <v>38.483349090640303</v>
      </c>
      <c r="F14" s="25">
        <v>35957.234400000001</v>
      </c>
      <c r="G14" s="25">
        <f>(F14-[2]与17年同期销量比较!F13)/[2]与17年同期销量比较!F13*100</f>
        <v>42.361864983940336</v>
      </c>
      <c r="H14" s="25">
        <v>307325.39640000003</v>
      </c>
      <c r="I14" s="25">
        <f>(H14-[2]与17年同期销量比较!H13)/[2]与17年同期销量比较!H13*100</f>
        <v>32.591006318664675</v>
      </c>
      <c r="J14" s="25">
        <f t="shared" si="0"/>
        <v>60744.023526999998</v>
      </c>
      <c r="K14" s="25">
        <f>(J14-[2]与17年同期销量比较!J13)/[2]与17年同期销量比较!J13*100</f>
        <v>23.086137146502985</v>
      </c>
      <c r="L14" s="25">
        <f t="shared" si="1"/>
        <v>605923.00024800003</v>
      </c>
      <c r="M14" s="25">
        <f>(L14-[2]与17年同期销量比较!L13)/[2]与17年同期销量比较!L13*100</f>
        <v>35.43073308042495</v>
      </c>
    </row>
    <row r="15" spans="1:13" ht="14.1" customHeight="1">
      <c r="A15" s="28" t="s">
        <v>19</v>
      </c>
      <c r="B15" s="25">
        <v>34039.157427999999</v>
      </c>
      <c r="C15" s="25">
        <f>(B15-[2]与17年同期销量比较!B14)/[2]与17年同期销量比较!B14*100</f>
        <v>-2.8858621781325882</v>
      </c>
      <c r="D15" s="25">
        <v>302206.44189100002</v>
      </c>
      <c r="E15" s="25">
        <f>(D15-[2]与17年同期销量比较!D14)/[2]与17年同期销量比较!D14*100</f>
        <v>-4.086296249751376</v>
      </c>
      <c r="F15" s="25">
        <v>48414.668100000003</v>
      </c>
      <c r="G15" s="25">
        <f>(F15-[2]与17年同期销量比较!F14)/[2]与17年同期销量比较!F14*100</f>
        <v>-2.2667530412573456</v>
      </c>
      <c r="H15" s="25">
        <v>434518.33539999998</v>
      </c>
      <c r="I15" s="25">
        <f>(H15-[2]与17年同期销量比较!H14)/[2]与17年同期销量比较!H14*100</f>
        <v>10.435935524250731</v>
      </c>
      <c r="J15" s="25">
        <f t="shared" si="0"/>
        <v>82453.825528000001</v>
      </c>
      <c r="K15" s="25">
        <f>(J15-[2]与17年同期销量比较!J14)/[2]与17年同期销量比较!J14*100</f>
        <v>-2.5232921602862461</v>
      </c>
      <c r="L15" s="25">
        <f t="shared" si="1"/>
        <v>736724.77729100001</v>
      </c>
      <c r="M15" s="25">
        <f>(L15-[2]与17年同期销量比较!L14)/[2]与17年同期销量比较!L14*100</f>
        <v>3.9780154238741927</v>
      </c>
    </row>
    <row r="16" spans="1:13" ht="14.1" customHeight="1">
      <c r="A16" s="28" t="s">
        <v>20</v>
      </c>
      <c r="B16" s="25">
        <v>38588.930600000007</v>
      </c>
      <c r="C16" s="25">
        <f>(B16-[2]与17年同期销量比较!B15)/[2]与17年同期销量比较!B15*100</f>
        <v>-1.5767474730615059</v>
      </c>
      <c r="D16" s="25">
        <v>336514.04620500008</v>
      </c>
      <c r="E16" s="25">
        <f>(D16-[2]与17年同期销量比较!D15)/[2]与17年同期销量比较!D15*100</f>
        <v>6.2726953884884935</v>
      </c>
      <c r="F16" s="25">
        <v>39717.509100000003</v>
      </c>
      <c r="G16" s="25">
        <f>(F16-[2]与17年同期销量比较!F15)/[2]与17年同期销量比较!F15*100</f>
        <v>47.501153696995118</v>
      </c>
      <c r="H16" s="25">
        <v>297008.41470000002</v>
      </c>
      <c r="I16" s="25">
        <f>(H16-[2]与17年同期销量比较!H15)/[2]与17年同期销量比较!H15*100</f>
        <v>47.101916844935118</v>
      </c>
      <c r="J16" s="25">
        <f t="shared" si="0"/>
        <v>78306.439700000017</v>
      </c>
      <c r="K16" s="25">
        <f>(J16-[2]与17年同期销量比较!J15)/[2]与17年同期销量比较!J15*100</f>
        <v>18.405645708436708</v>
      </c>
      <c r="L16" s="25">
        <f t="shared" si="1"/>
        <v>633522.4609050001</v>
      </c>
      <c r="M16" s="25">
        <f>(L16-[2]与17年同期销量比较!L15)/[2]与17年同期销量比较!L15*100</f>
        <v>22.170024470480641</v>
      </c>
    </row>
    <row r="17" spans="1:13" ht="14.1" customHeight="1">
      <c r="A17" s="28" t="s">
        <v>21</v>
      </c>
      <c r="B17" s="25">
        <v>117789.154826</v>
      </c>
      <c r="C17" s="25">
        <f>(B17-[2]与17年同期销量比较!B16)/[2]与17年同期销量比较!B16*100</f>
        <v>-1.3650873213301238</v>
      </c>
      <c r="D17" s="25">
        <v>1027839.2768560001</v>
      </c>
      <c r="E17" s="25">
        <f>(D17-[2]与17年同期销量比较!D16)/[2]与17年同期销量比较!D16*100</f>
        <v>8.8934324233259296</v>
      </c>
      <c r="F17" s="25">
        <v>232269.71950000001</v>
      </c>
      <c r="G17" s="25">
        <f>(F17-[2]与17年同期销量比较!F16)/[2]与17年同期销量比较!F16*100</f>
        <v>41.999865266560057</v>
      </c>
      <c r="H17" s="25">
        <v>1925540.4956</v>
      </c>
      <c r="I17" s="25">
        <f>(H17-[2]与17年同期销量比较!H16)/[2]与17年同期销量比较!H16*100</f>
        <v>52.197328179390368</v>
      </c>
      <c r="J17" s="25">
        <f t="shared" si="0"/>
        <v>350058.87432599999</v>
      </c>
      <c r="K17" s="25">
        <f>(J17-[2]与17年同期销量比较!J16)/[2]与17年同期销量比较!J16*100</f>
        <v>23.700211702960232</v>
      </c>
      <c r="L17" s="25">
        <f t="shared" si="1"/>
        <v>2953379.7724560001</v>
      </c>
      <c r="M17" s="25">
        <f>(L17-[2]与17年同期销量比较!L16)/[2]与17年同期销量比较!L16*100</f>
        <v>33.694252246616706</v>
      </c>
    </row>
    <row r="18" spans="1:13" ht="14.1" customHeight="1">
      <c r="A18" s="28" t="s">
        <v>22</v>
      </c>
      <c r="B18" s="25">
        <v>139922.54600600002</v>
      </c>
      <c r="C18" s="25">
        <f>(B18-[2]与17年同期销量比较!B17)/[2]与17年同期销量比较!B17*100</f>
        <v>10.238354515764042</v>
      </c>
      <c r="D18" s="25">
        <v>1082187.657105</v>
      </c>
      <c r="E18" s="25">
        <f>(D18-[2]与17年同期销量比较!D17)/[2]与17年同期销量比较!D17*100</f>
        <v>6.1163749839457573</v>
      </c>
      <c r="F18" s="25">
        <v>169177.52429999999</v>
      </c>
      <c r="G18" s="25">
        <f>(F18-[2]与17年同期销量比较!F17)/[2]与17年同期销量比较!F17*100</f>
        <v>39.465980162386238</v>
      </c>
      <c r="H18" s="25">
        <v>1396183.0024000001</v>
      </c>
      <c r="I18" s="25">
        <f>(H18-[2]与17年同期销量比较!H17)/[2]与17年同期销量比较!H17*100</f>
        <v>50.364743165145434</v>
      </c>
      <c r="J18" s="25">
        <f t="shared" si="0"/>
        <v>309100.07030600001</v>
      </c>
      <c r="K18" s="25">
        <f>(J18-[2]与17年同期销量比较!J17)/[2]与17年同期销量比较!J17*100</f>
        <v>24.521102435562412</v>
      </c>
      <c r="L18" s="25">
        <f t="shared" si="1"/>
        <v>2478370.6595050003</v>
      </c>
      <c r="M18" s="25">
        <f>(L18-[2]与17年同期销量比较!L17)/[2]与17年同期销量比较!L17*100</f>
        <v>27.204024892513651</v>
      </c>
    </row>
    <row r="19" spans="1:13" ht="14.1" customHeight="1">
      <c r="A19" s="28" t="s">
        <v>23</v>
      </c>
      <c r="B19" s="25">
        <v>58264.107582000004</v>
      </c>
      <c r="C19" s="25">
        <f>(B19-[2]与17年同期销量比较!B18)/[2]与17年同期销量比较!B18*100</f>
        <v>-6.5731547804404213</v>
      </c>
      <c r="D19" s="25">
        <v>475248.07352400001</v>
      </c>
      <c r="E19" s="25">
        <f>(D19-[2]与17年同期销量比较!D18)/[2]与17年同期销量比较!D18*100</f>
        <v>-1.7065249483985361</v>
      </c>
      <c r="F19" s="25">
        <v>91325.4617</v>
      </c>
      <c r="G19" s="25">
        <f>(F19-[2]与17年同期销量比较!F18)/[2]与17年同期销量比较!F18*100</f>
        <v>85.417222272595978</v>
      </c>
      <c r="H19" s="25">
        <v>637674.60360000003</v>
      </c>
      <c r="I19" s="25">
        <f>(H19-[2]与17年同期销量比较!H18)/[2]与17年同期销量比较!H18*100</f>
        <v>90.985011965548296</v>
      </c>
      <c r="J19" s="25">
        <f t="shared" si="0"/>
        <v>149589.56928200001</v>
      </c>
      <c r="K19" s="25">
        <f>(J19-[2]与17年同期销量比较!J18)/[2]与17年同期销量比较!J18*100</f>
        <v>34.019960041904213</v>
      </c>
      <c r="L19" s="25">
        <f t="shared" si="1"/>
        <v>1112922.6771240002</v>
      </c>
      <c r="M19" s="25">
        <f>(L19-[2]与17年同期销量比较!L18)/[2]与17年同期销量比较!L18*100</f>
        <v>36.15625817027955</v>
      </c>
    </row>
    <row r="20" spans="1:13" ht="14.1" customHeight="1">
      <c r="A20" s="28" t="s">
        <v>24</v>
      </c>
      <c r="B20" s="25">
        <v>38351.531290999999</v>
      </c>
      <c r="C20" s="25">
        <f>(B20-[2]与17年同期销量比较!B19)/[2]与17年同期销量比较!B19*100</f>
        <v>4.6489151237291395</v>
      </c>
      <c r="D20" s="25">
        <v>314246.83030899998</v>
      </c>
      <c r="E20" s="25">
        <f>(D20-[2]与17年同期销量比较!D19)/[2]与17年同期销量比较!D19*100</f>
        <v>-1.0647051861292465</v>
      </c>
      <c r="F20" s="25">
        <v>107090.0995</v>
      </c>
      <c r="G20" s="25">
        <f>(F20-[2]与17年同期销量比较!F19)/[2]与17年同期销量比较!F19*100</f>
        <v>7.6639617665469588</v>
      </c>
      <c r="H20" s="25">
        <v>829465.24230000004</v>
      </c>
      <c r="I20" s="25">
        <f>(H20-[2]与17年同期销量比较!H19)/[2]与17年同期销量比较!H19*100</f>
        <v>21.722934515397522</v>
      </c>
      <c r="J20" s="25">
        <f t="shared" si="0"/>
        <v>145441.630791</v>
      </c>
      <c r="K20" s="25">
        <f>(J20-[2]与17年同期销量比较!J19)/[2]与17年同期销量比较!J19*100</f>
        <v>6.8521848736449096</v>
      </c>
      <c r="L20" s="25">
        <f t="shared" si="1"/>
        <v>1143712.0726089999</v>
      </c>
      <c r="M20" s="25">
        <f>(L20-[2]与17年同期销量比较!L19)/[2]与17年同期销量比较!L19*100</f>
        <v>14.478159064844927</v>
      </c>
    </row>
    <row r="21" spans="1:13" ht="14.1" customHeight="1">
      <c r="A21" s="28" t="s">
        <v>25</v>
      </c>
      <c r="B21" s="25">
        <v>52479.690992000003</v>
      </c>
      <c r="C21" s="25">
        <f>(B21-[2]与17年同期销量比较!B20)/[2]与17年同期销量比较!B20*100</f>
        <v>58.306053809968319</v>
      </c>
      <c r="D21" s="25">
        <v>368813.97215699998</v>
      </c>
      <c r="E21" s="25">
        <f>(D21-[2]与17年同期销量比较!D20)/[2]与17年同期销量比较!D20*100</f>
        <v>40.821855944756244</v>
      </c>
      <c r="F21" s="25">
        <v>78973.223899999997</v>
      </c>
      <c r="G21" s="25">
        <f>(F21-[2]与17年同期销量比较!F20)/[2]与17年同期销量比较!F20*100</f>
        <v>130.17489943440489</v>
      </c>
      <c r="H21" s="25">
        <v>617509.5111</v>
      </c>
      <c r="I21" s="25">
        <f>(H21-[2]与17年同期销量比较!H20)/[2]与17年同期销量比较!H20*100</f>
        <v>102.73855817549217</v>
      </c>
      <c r="J21" s="25">
        <f t="shared" si="0"/>
        <v>131452.914892</v>
      </c>
      <c r="K21" s="25">
        <f>(J21-[2]与17年同期销量比较!J20)/[2]与17年同期销量比较!J20*100</f>
        <v>94.858009193815121</v>
      </c>
      <c r="L21" s="25">
        <f t="shared" si="1"/>
        <v>986323.48325699999</v>
      </c>
      <c r="M21" s="25">
        <f>(L21-[2]与17年同期销量比较!L20)/[2]与17年同期销量比较!L20*100</f>
        <v>74.112831293100086</v>
      </c>
    </row>
    <row r="22" spans="1:13" ht="14.1" customHeight="1">
      <c r="A22" s="28" t="s">
        <v>26</v>
      </c>
      <c r="B22" s="25">
        <v>112029.83605199998</v>
      </c>
      <c r="C22" s="25">
        <f>(B22-[2]与17年同期销量比较!B21)/[2]与17年同期销量比较!B21*100</f>
        <v>-7.2383697990119238</v>
      </c>
      <c r="D22" s="25">
        <v>1004452.04247</v>
      </c>
      <c r="E22" s="25">
        <f>(D22-[2]与17年同期销量比较!D21)/[2]与17年同期销量比较!D21*100</f>
        <v>1.9699911572538402</v>
      </c>
      <c r="F22" s="25">
        <v>232135.79730000001</v>
      </c>
      <c r="G22" s="25">
        <f>(F22-[2]与17年同期销量比较!F21)/[2]与17年同期销量比较!F21*100</f>
        <v>58.365951119952022</v>
      </c>
      <c r="H22" s="25">
        <v>1620833.6277000001</v>
      </c>
      <c r="I22" s="25">
        <f>(H22-[2]与17年同期销量比较!H21)/[2]与17年同期销量比较!H21*100</f>
        <v>34.816318677429905</v>
      </c>
      <c r="J22" s="25">
        <f t="shared" si="0"/>
        <v>344165.63335199998</v>
      </c>
      <c r="K22" s="25">
        <f>(J22-[2]与17年同期销量比较!J21)/[2]与17年同期销量比较!J21*100</f>
        <v>28.730489779639466</v>
      </c>
      <c r="L22" s="25">
        <f t="shared" si="1"/>
        <v>2625285.6701699998</v>
      </c>
      <c r="M22" s="25">
        <f>(L22-[2]与17年同期销量比较!L21)/[2]与17年同期销量比较!L21*100</f>
        <v>20.024032828143167</v>
      </c>
    </row>
    <row r="23" spans="1:13" ht="14.1" customHeight="1">
      <c r="A23" s="28" t="s">
        <v>27</v>
      </c>
      <c r="B23" s="25">
        <v>51061.440474000003</v>
      </c>
      <c r="C23" s="25">
        <f>(B23-[2]与17年同期销量比较!B22)/[2]与17年同期销量比较!B22*100</f>
        <v>-10.245406351588873</v>
      </c>
      <c r="D23" s="25">
        <v>440878.88874700002</v>
      </c>
      <c r="E23" s="25">
        <f>(D23-[2]与17年同期销量比较!D22)/[2]与17年同期销量比较!D22*100</f>
        <v>-7.5966719987458048E-2</v>
      </c>
      <c r="F23" s="25">
        <v>159021.69469999999</v>
      </c>
      <c r="G23" s="25">
        <f>(F23-[2]与17年同期销量比较!F22)/[2]与17年同期销量比较!F22*100</f>
        <v>35.907518074988054</v>
      </c>
      <c r="H23" s="25">
        <v>1154762.2744</v>
      </c>
      <c r="I23" s="25">
        <f>(H23-[2]与17年同期销量比较!H22)/[2]与17年同期销量比较!H22*100</f>
        <v>34.455013117130392</v>
      </c>
      <c r="J23" s="25">
        <f t="shared" si="0"/>
        <v>210083.135174</v>
      </c>
      <c r="K23" s="25">
        <f>(J23-[2]与17年同期销量比较!J22)/[2]与17年同期销量比较!J22*100</f>
        <v>20.80871017502513</v>
      </c>
      <c r="L23" s="25">
        <f t="shared" si="1"/>
        <v>1595641.1631470001</v>
      </c>
      <c r="M23" s="25">
        <f>(L23-[2]与17年同期销量比较!L22)/[2]与17年同期销量比较!L22*100</f>
        <v>22.735902861548308</v>
      </c>
    </row>
    <row r="24" spans="1:13" ht="14.1" customHeight="1">
      <c r="A24" s="28" t="s">
        <v>28</v>
      </c>
      <c r="B24" s="25">
        <v>89807.326337999999</v>
      </c>
      <c r="C24" s="25">
        <f>(B24-[2]与17年同期销量比较!B23)/[2]与17年同期销量比较!B23*100</f>
        <v>12.769229499062529</v>
      </c>
      <c r="D24" s="25">
        <v>672368.67387700011</v>
      </c>
      <c r="E24" s="25">
        <f>(D24-[2]与17年同期销量比较!D23)/[2]与17年同期销量比较!D23*100</f>
        <v>3.6135500938316181</v>
      </c>
      <c r="F24" s="25">
        <v>113056.715</v>
      </c>
      <c r="G24" s="25">
        <f>(F24-[2]与17年同期销量比较!F23)/[2]与17年同期销量比较!F23*100</f>
        <v>59.859661875396519</v>
      </c>
      <c r="H24" s="25">
        <v>891514.72779999999</v>
      </c>
      <c r="I24" s="25">
        <f>(H24-[2]与17年同期销量比较!H23)/[2]与17年同期销量比较!H23*100</f>
        <v>37.416001716031936</v>
      </c>
      <c r="J24" s="25">
        <f t="shared" si="0"/>
        <v>202864.04133799998</v>
      </c>
      <c r="K24" s="25">
        <f>(J24-[2]与17年同期销量比较!J23)/[2]与17年同期销量比较!J23*100</f>
        <v>34.91832637337852</v>
      </c>
      <c r="L24" s="25">
        <f t="shared" si="1"/>
        <v>1563883.4016770001</v>
      </c>
      <c r="M24" s="25">
        <f>(L24-[2]与17年同期销量比较!L23)/[2]与17年同期销量比较!L23*100</f>
        <v>20.512835858433885</v>
      </c>
    </row>
    <row r="25" spans="1:13" ht="14.1" customHeight="1">
      <c r="A25" s="28" t="s">
        <v>29</v>
      </c>
      <c r="B25" s="25">
        <v>69301.718733999995</v>
      </c>
      <c r="C25" s="25">
        <f>(B25-[2]与17年同期销量比较!B24)/[2]与17年同期销量比较!B24*100</f>
        <v>-0.52485640466038064</v>
      </c>
      <c r="D25" s="25">
        <v>589196.60064199998</v>
      </c>
      <c r="E25" s="25">
        <f>(D25-[2]与17年同期销量比较!D24)/[2]与17年同期销量比较!D24*100</f>
        <v>1.8490679016242646</v>
      </c>
      <c r="F25" s="25">
        <v>69448.414199999999</v>
      </c>
      <c r="G25" s="25">
        <f>(F25-[2]与17年同期销量比较!F24)/[2]与17年同期销量比较!F24*100</f>
        <v>-31.114882004170596</v>
      </c>
      <c r="H25" s="25">
        <v>754799.61410000001</v>
      </c>
      <c r="I25" s="25">
        <f>(H25-[2]与17年同期销量比较!H24)/[2]与17年同期销量比较!H24*100</f>
        <v>84.1176695915686</v>
      </c>
      <c r="J25" s="25">
        <f t="shared" si="0"/>
        <v>138750.13293399999</v>
      </c>
      <c r="K25" s="25">
        <f>(J25-[2]与17年同期销量比较!J24)/[2]与17年同期销量比较!J24*100</f>
        <v>-18.614513114662408</v>
      </c>
      <c r="L25" s="25">
        <f t="shared" si="1"/>
        <v>1343996.214742</v>
      </c>
      <c r="M25" s="25">
        <f>(L25-[2]与17年同期销量比较!L24)/[2]与17年同期销量比较!L24*100</f>
        <v>35.969421169440864</v>
      </c>
    </row>
    <row r="26" spans="1:13" ht="14.1" customHeight="1">
      <c r="A26" s="28" t="s">
        <v>30</v>
      </c>
      <c r="B26" s="25">
        <v>197868.79</v>
      </c>
      <c r="C26" s="25">
        <f>(B26-[2]与17年同期销量比较!B25)/[2]与17年同期销量比较!B25*100</f>
        <v>4.6848955929916762</v>
      </c>
      <c r="D26" s="25">
        <v>1555446.4612150004</v>
      </c>
      <c r="E26" s="25">
        <f>(D26-[2]与17年同期销量比较!D25)/[2]与17年同期销量比较!D25*100</f>
        <v>4.9288141222964157</v>
      </c>
      <c r="F26" s="25">
        <v>215448.7585</v>
      </c>
      <c r="G26" s="25">
        <f>(F26-[2]与17年同期销量比较!F25)/[2]与17年同期销量比较!F25*100</f>
        <v>39.95722583712476</v>
      </c>
      <c r="H26" s="25">
        <v>1628963.7323</v>
      </c>
      <c r="I26" s="25">
        <f>(H26-[2]与17年同期销量比较!H25)/[2]与17年同期销量比较!H25*100</f>
        <v>36.816222430841869</v>
      </c>
      <c r="J26" s="25">
        <f t="shared" si="0"/>
        <v>413317.54850000003</v>
      </c>
      <c r="K26" s="25">
        <f>(J26-[2]与17年同期销量比较!J25)/[2]与17年同期销量比较!J25*100</f>
        <v>20.517362804017473</v>
      </c>
      <c r="L26" s="25">
        <f t="shared" si="1"/>
        <v>3184410.1935150004</v>
      </c>
      <c r="M26" s="25">
        <f>(L26-[2]与17年同期销量比较!L25)/[2]与17年同期销量比较!L25*100</f>
        <v>19.132248760047236</v>
      </c>
    </row>
    <row r="27" spans="1:13" ht="14.1" customHeight="1">
      <c r="A27" s="28" t="s">
        <v>31</v>
      </c>
      <c r="B27" s="25">
        <v>44868.562519000006</v>
      </c>
      <c r="C27" s="25">
        <f>(B27-[2]与17年同期销量比较!B26)/[2]与17年同期销量比较!B26*100</f>
        <v>-1.4316181164120945</v>
      </c>
      <c r="D27" s="25">
        <v>387775.05637800001</v>
      </c>
      <c r="E27" s="25">
        <f>(D27-[2]与17年同期销量比较!D26)/[2]与17年同期销量比较!D26*100</f>
        <v>0.70508952039827899</v>
      </c>
      <c r="F27" s="25">
        <v>35451.778899999998</v>
      </c>
      <c r="G27" s="25">
        <f>(F27-[2]与17年同期销量比较!F26)/[2]与17年同期销量比较!F26*100</f>
        <v>50.066568856393189</v>
      </c>
      <c r="H27" s="25">
        <v>299687.97369999997</v>
      </c>
      <c r="I27" s="25">
        <f>(H27-[2]与17年同期销量比较!H26)/[2]与17年同期销量比较!H26*100</f>
        <v>111.85505596121025</v>
      </c>
      <c r="J27" s="25">
        <f t="shared" si="0"/>
        <v>80320.341419000004</v>
      </c>
      <c r="K27" s="25">
        <f>(J27-[2]与17年同期销量比较!J26)/[2]与17年同期销量比较!J26*100</f>
        <v>16.163403326287895</v>
      </c>
      <c r="L27" s="25">
        <f t="shared" si="1"/>
        <v>687463.03007799992</v>
      </c>
      <c r="M27" s="25">
        <f>(L27-[2]与17年同期销量比较!L26)/[2]与17年同期销量比较!L26*100</f>
        <v>30.567562239416151</v>
      </c>
    </row>
    <row r="28" spans="1:13" ht="14.1" customHeight="1">
      <c r="A28" s="28" t="s">
        <v>32</v>
      </c>
      <c r="B28" s="25">
        <v>11268.478525</v>
      </c>
      <c r="C28" s="25">
        <f>(B28-[2]与17年同期销量比较!B27)/[2]与17年同期销量比较!B27*100</f>
        <v>-9.8946575502291658</v>
      </c>
      <c r="D28" s="25">
        <v>93366.048787000007</v>
      </c>
      <c r="E28" s="25">
        <f>(D28-[2]与17年同期销量比较!D27)/[2]与17年同期销量比较!D27*100</f>
        <v>-10.583165526098073</v>
      </c>
      <c r="F28" s="25">
        <v>19627.712240000001</v>
      </c>
      <c r="G28" s="25">
        <f>(F28-[2]与17年同期销量比较!F27)/[2]与17年同期销量比较!F27*100</f>
        <v>129.17656699606187</v>
      </c>
      <c r="H28" s="25">
        <v>118928.60032</v>
      </c>
      <c r="I28" s="25">
        <f>(H28-[2]与17年同期销量比较!H27)/[2]与17年同期销量比较!H27*100</f>
        <v>68.444151239364984</v>
      </c>
      <c r="J28" s="25">
        <f t="shared" si="0"/>
        <v>30896.190764999999</v>
      </c>
      <c r="K28" s="25">
        <f>(J28-[2]与17年同期销量比较!J27)/[2]与17年同期销量比较!J27*100</f>
        <v>46.633538934772176</v>
      </c>
      <c r="L28" s="25">
        <f t="shared" si="1"/>
        <v>212294.649107</v>
      </c>
      <c r="M28" s="25">
        <f>(L28-[2]与17年同期销量比较!L27)/[2]与17年同期销量比较!L27*100</f>
        <v>21.296806064976632</v>
      </c>
    </row>
    <row r="29" spans="1:13" ht="14.1" customHeight="1">
      <c r="A29" s="28" t="s">
        <v>33</v>
      </c>
      <c r="B29" s="25">
        <v>50982.094465999995</v>
      </c>
      <c r="C29" s="25">
        <f>(B29-[2]与17年同期销量比较!B28)/[2]与17年同期销量比较!B28*100</f>
        <v>11.192136414732115</v>
      </c>
      <c r="D29" s="25">
        <v>415139.99269400002</v>
      </c>
      <c r="E29" s="25">
        <f>(D29-[2]与17年同期销量比较!D28)/[2]与17年同期销量比较!D28*100</f>
        <v>15.052684848828864</v>
      </c>
      <c r="F29" s="25">
        <v>36458.064899999998</v>
      </c>
      <c r="G29" s="25">
        <f>(F29-[2]与17年同期销量比较!F28)/[2]与17年同期销量比较!F28*100</f>
        <v>15.225552796355126</v>
      </c>
      <c r="H29" s="25">
        <v>427555.74849999999</v>
      </c>
      <c r="I29" s="25">
        <f>(H29-[2]与17年同期销量比较!H28)/[2]与17年同期销量比较!H28*100</f>
        <v>29.733280197221983</v>
      </c>
      <c r="J29" s="25">
        <f t="shared" si="0"/>
        <v>87440.159365999993</v>
      </c>
      <c r="K29" s="25">
        <f>(J29-[2]与17年同期销量比较!J28)/[2]与17年同期销量比较!J28*100</f>
        <v>12.839032835958031</v>
      </c>
      <c r="L29" s="25">
        <f t="shared" si="1"/>
        <v>842695.741194</v>
      </c>
      <c r="M29" s="25">
        <f>(L29-[2]与17年同期销量比较!L28)/[2]与17年同期销量比较!L28*100</f>
        <v>22.060615157064984</v>
      </c>
    </row>
    <row r="30" spans="1:13" ht="14.1" customHeight="1">
      <c r="A30" s="28" t="s">
        <v>34</v>
      </c>
      <c r="B30" s="25">
        <v>72580.326803999997</v>
      </c>
      <c r="C30" s="25">
        <f>(B30-[2]与17年同期销量比较!B29)/[2]与17年同期销量比较!B29*100</f>
        <v>4.5966712641149741</v>
      </c>
      <c r="D30" s="25">
        <v>601061.89313999994</v>
      </c>
      <c r="E30" s="25">
        <f>(D30-[2]与17年同期销量比较!D29)/[2]与17年同期销量比较!D29*100</f>
        <v>1.8745402188778122</v>
      </c>
      <c r="F30" s="25">
        <v>72815.613700000002</v>
      </c>
      <c r="G30" s="25">
        <f>(F30-[2]与17年同期销量比较!F29)/[2]与17年同期销量比较!F29*100</f>
        <v>98.945210754015051</v>
      </c>
      <c r="H30" s="25">
        <v>531220.77040000004</v>
      </c>
      <c r="I30" s="25">
        <f>(H30-[2]与17年同期销量比较!H29)/[2]与17年同期销量比较!H29*100</f>
        <v>76.545893516035832</v>
      </c>
      <c r="J30" s="25">
        <f t="shared" si="0"/>
        <v>145395.940504</v>
      </c>
      <c r="K30" s="25">
        <f>(J30-[2]与17年同期销量比较!J29)/[2]与17年同期销量比较!J29*100</f>
        <v>37.176976859891461</v>
      </c>
      <c r="L30" s="25">
        <f t="shared" si="1"/>
        <v>1132282.6635400001</v>
      </c>
      <c r="M30" s="25">
        <f>(L30-[2]与17年同期销量比较!L29)/[2]与17年同期销量比较!L29*100</f>
        <v>27.094424565456272</v>
      </c>
    </row>
    <row r="31" spans="1:13" ht="14.1" customHeight="1">
      <c r="A31" s="28" t="s">
        <v>35</v>
      </c>
      <c r="B31" s="25">
        <v>23369.656619000001</v>
      </c>
      <c r="C31" s="25">
        <f>(B31-[2]与17年同期销量比较!B30)/[2]与17年同期销量比较!B30*100</f>
        <v>3.8026665480180735</v>
      </c>
      <c r="D31" s="25">
        <v>176666.89977500003</v>
      </c>
      <c r="E31" s="25">
        <f>(D31-[2]与17年同期销量比较!D30)/[2]与17年同期销量比较!D30*100</f>
        <v>-2.8984944331211264</v>
      </c>
      <c r="F31" s="25">
        <v>47852.5795</v>
      </c>
      <c r="G31" s="25">
        <f>(F31-[2]与17年同期销量比较!F30)/[2]与17年同期销量比较!F30*100</f>
        <v>60.849789615110424</v>
      </c>
      <c r="H31" s="25">
        <v>384008.27889999998</v>
      </c>
      <c r="I31" s="25">
        <f>(H31-[2]与17年同期销量比较!H30)/[2]与17年同期销量比较!H30*100</f>
        <v>73.328262438471072</v>
      </c>
      <c r="J31" s="25">
        <f t="shared" si="0"/>
        <v>71222.236119000008</v>
      </c>
      <c r="K31" s="25">
        <f>(J31-[2]与17年同期销量比较!J30)/[2]与17年同期销量比较!J30*100</f>
        <v>36.275558696032633</v>
      </c>
      <c r="L31" s="25">
        <f t="shared" si="1"/>
        <v>560675.17867499997</v>
      </c>
      <c r="M31" s="25">
        <f>(L31-[2]与17年同期销量比较!L30)/[2]与17年同期销量比较!L30*100</f>
        <v>38.956347593627157</v>
      </c>
    </row>
    <row r="32" spans="1:13" ht="14.1" customHeight="1">
      <c r="A32" s="28" t="s">
        <v>36</v>
      </c>
      <c r="B32" s="25">
        <v>66889.554642000003</v>
      </c>
      <c r="C32" s="25">
        <f>(B32-[2]与17年同期销量比较!B31)/[2]与17年同期销量比较!B31*100</f>
        <v>2.9204935263317098</v>
      </c>
      <c r="D32" s="25">
        <v>530478.97555999993</v>
      </c>
      <c r="E32" s="25">
        <f>(D32-[2]与17年同期销量比较!D31)/[2]与17年同期销量比较!D31*100</f>
        <v>6.8223344437680788</v>
      </c>
      <c r="F32" s="25">
        <v>84989.040299999993</v>
      </c>
      <c r="G32" s="25">
        <f>(F32-[2]与17年同期销量比较!F31)/[2]与17年同期销量比较!F31*100</f>
        <v>33.924865981280419</v>
      </c>
      <c r="H32" s="25">
        <v>701059.71530000004</v>
      </c>
      <c r="I32" s="25">
        <f>(H32-[2]与17年同期销量比较!H31)/[2]与17年同期销量比较!H31*100</f>
        <v>40.689373518273506</v>
      </c>
      <c r="J32" s="25">
        <f t="shared" si="0"/>
        <v>151878.594942</v>
      </c>
      <c r="K32" s="25">
        <f>(J32-[2]与17年同期销量比较!J31)/[2]与17年同期销量比较!J31*100</f>
        <v>18.237881761114689</v>
      </c>
      <c r="L32" s="25">
        <f t="shared" si="1"/>
        <v>1231538.69086</v>
      </c>
      <c r="M32" s="25">
        <f>(L32-[2]与17年同期销量比较!L31)/[2]与17年同期销量比较!L31*100</f>
        <v>23.784855454728575</v>
      </c>
    </row>
    <row r="33" spans="1:13" ht="14.1" customHeight="1">
      <c r="A33" s="28" t="s">
        <v>37</v>
      </c>
      <c r="B33" s="25">
        <v>23699.3472</v>
      </c>
      <c r="C33" s="25">
        <f>(B33-[2]与17年同期销量比较!B32)/[2]与17年同期销量比较!B32*100</f>
        <v>-11.207281311391128</v>
      </c>
      <c r="D33" s="25">
        <v>156007.81840000002</v>
      </c>
      <c r="E33" s="25">
        <f>(D33-[2]与17年同期销量比较!D32)/[2]与17年同期销量比较!D32*100</f>
        <v>-15.241980997750263</v>
      </c>
      <c r="F33" s="25">
        <v>9627.6803</v>
      </c>
      <c r="G33" s="25">
        <f>(F33-[2]与17年同期销量比较!F32)/[2]与17年同期销量比较!F32*100</f>
        <v>24.275174664825375</v>
      </c>
      <c r="H33" s="25">
        <v>67033.668399999995</v>
      </c>
      <c r="I33" s="25">
        <f>(H33-[2]与17年同期销量比较!H32)/[2]与17年同期销量比较!H32*100</f>
        <v>19.473967318231274</v>
      </c>
      <c r="J33" s="25">
        <f t="shared" si="0"/>
        <v>33327.027499999997</v>
      </c>
      <c r="K33" s="25">
        <f>(J33-[2]与17年同期销量比较!J32)/[2]与17年同期销量比较!J32*100</f>
        <v>-3.2251898638205172</v>
      </c>
      <c r="L33" s="25">
        <f t="shared" si="1"/>
        <v>223041.48680000001</v>
      </c>
      <c r="M33" s="25">
        <f>(L33-[2]与17年同期销量比较!L32)/[2]与17年同期销量比较!L32*100</f>
        <v>-7.1318089127492073</v>
      </c>
    </row>
    <row r="34" spans="1:13" ht="14.1" customHeight="1">
      <c r="A34" s="28" t="s">
        <v>38</v>
      </c>
      <c r="B34" s="25">
        <v>78368.483198999995</v>
      </c>
      <c r="C34" s="25">
        <f>(B34-[2]与17年同期销量比较!B33)/[2]与17年同期销量比较!B33*100</f>
        <v>6.9237610587446703</v>
      </c>
      <c r="D34" s="25">
        <v>656660.89984299999</v>
      </c>
      <c r="E34" s="25">
        <f>(D34-[2]与17年同期销量比较!D33)/[2]与17年同期销量比较!D33*100</f>
        <v>10.071444013957203</v>
      </c>
      <c r="F34" s="25">
        <v>58943.025399999999</v>
      </c>
      <c r="G34" s="25">
        <f>(F34-[2]与17年同期销量比较!F33)/[2]与17年同期销量比较!F33*100</f>
        <v>-4.6827879014332656E-2</v>
      </c>
      <c r="H34" s="25">
        <v>622312.96620000002</v>
      </c>
      <c r="I34" s="25">
        <f>(H34-[2]与17年同期销量比较!H33)/[2]与17年同期销量比较!H33*100</f>
        <v>48.634772997223543</v>
      </c>
      <c r="J34" s="25">
        <f t="shared" si="0"/>
        <v>137311.50859899999</v>
      </c>
      <c r="K34" s="25">
        <f>(J34-[2]与17年同期销量比较!J33)/[2]与17年同期销量比较!J33*100</f>
        <v>3.8158954528033577</v>
      </c>
      <c r="L34" s="25">
        <f t="shared" si="1"/>
        <v>1278973.866043</v>
      </c>
      <c r="M34" s="25">
        <f>(L34-[2]与17年同期销量比较!L33)/[2]与17年同期销量比较!L33*100</f>
        <v>25.974639473847326</v>
      </c>
    </row>
    <row r="35" spans="1:13" ht="14.1" customHeight="1">
      <c r="A35" s="28" t="s">
        <v>39</v>
      </c>
      <c r="B35" s="25">
        <v>51457.388143999997</v>
      </c>
      <c r="C35" s="25">
        <f>(B35-[2]与17年同期销量比较!B34)/[2]与17年同期销量比较!B34*100</f>
        <v>-12.696536278806509</v>
      </c>
      <c r="D35" s="25">
        <v>321789.61115399998</v>
      </c>
      <c r="E35" s="25">
        <f>(D35-[2]与17年同期销量比较!D34)/[2]与17年同期销量比较!D34*100</f>
        <v>-4.32588790560827</v>
      </c>
      <c r="F35" s="25">
        <v>31812.796900000001</v>
      </c>
      <c r="G35" s="25">
        <f>(F35-[2]与17年同期销量比较!F34)/[2]与17年同期销量比较!F34*100</f>
        <v>38.478215896443032</v>
      </c>
      <c r="H35" s="25">
        <v>257998.22010000001</v>
      </c>
      <c r="I35" s="25">
        <f>(H35-[2]与17年同期销量比较!H34)/[2]与17年同期销量比较!H34*100</f>
        <v>37.513727229297913</v>
      </c>
      <c r="J35" s="25">
        <f t="shared" si="0"/>
        <v>83270.185043999998</v>
      </c>
      <c r="K35" s="25">
        <f>(J35-[2]与17年同期销量比较!J34)/[2]与17年同期销量比较!J34*100</f>
        <v>1.6556527245819357</v>
      </c>
      <c r="L35" s="25">
        <f t="shared" si="1"/>
        <v>579787.83125399996</v>
      </c>
      <c r="M35" s="25">
        <f>(L35-[2]与17年同期销量比较!L34)/[2]与17年同期销量比较!L34*100</f>
        <v>10.655906842303599</v>
      </c>
    </row>
    <row r="36" spans="1:13" ht="14.1" customHeight="1">
      <c r="A36" s="28" t="s">
        <v>40</v>
      </c>
      <c r="B36" s="25">
        <v>12920.902667</v>
      </c>
      <c r="C36" s="25">
        <f>(B36-[2]与17年同期销量比较!B35)/[2]与17年同期销量比较!B35*100</f>
        <v>-14.333577226899386</v>
      </c>
      <c r="D36" s="25">
        <v>106260.24165899998</v>
      </c>
      <c r="E36" s="25">
        <f>(D36-[2]与17年同期销量比较!D35)/[2]与17年同期销量比较!D35*100</f>
        <v>-0.81725318599700036</v>
      </c>
      <c r="F36" s="25">
        <v>9849.7526999999991</v>
      </c>
      <c r="G36" s="25">
        <f>(F36-[2]与17年同期销量比较!F35)/[2]与17年同期销量比较!F35*100</f>
        <v>43.283769093732559</v>
      </c>
      <c r="H36" s="25">
        <v>77657.886899999998</v>
      </c>
      <c r="I36" s="25">
        <f>(H36-[2]与17年同期销量比较!H35)/[2]与17年同期销量比较!H35*100</f>
        <v>55.711700071230716</v>
      </c>
      <c r="J36" s="25">
        <f t="shared" si="0"/>
        <v>22770.655366999999</v>
      </c>
      <c r="K36" s="25">
        <f>(J36-[2]与17年同期销量比较!J35)/[2]与17年同期销量比较!J35*100</f>
        <v>3.7051743334685221</v>
      </c>
      <c r="L36" s="25">
        <f t="shared" si="1"/>
        <v>183918.12855899998</v>
      </c>
      <c r="M36" s="25">
        <f>(L36-[2]与17年同期销量比较!L35)/[2]与17年同期销量比较!L35*100</f>
        <v>17.138830021778258</v>
      </c>
    </row>
    <row r="37" spans="1:13" ht="14.1" customHeight="1">
      <c r="A37" s="28" t="s">
        <v>41</v>
      </c>
      <c r="B37" s="25">
        <v>13478.751264999999</v>
      </c>
      <c r="C37" s="25">
        <f>(B37-[2]与17年同期销量比较!B36)/[2]与17年同期销量比较!B36*100</f>
        <v>-0.67520834126114826</v>
      </c>
      <c r="D37" s="25">
        <v>121410.59294</v>
      </c>
      <c r="E37" s="25">
        <f>(D37-[2]与17年同期销量比较!D36)/[2]与17年同期销量比较!D36*100</f>
        <v>7.6498926440731614</v>
      </c>
      <c r="F37" s="25">
        <v>13852.2745</v>
      </c>
      <c r="G37" s="25">
        <f>(F37-[2]与17年同期销量比较!F36)/[2]与17年同期销量比较!F36*100</f>
        <v>45.858619678742954</v>
      </c>
      <c r="H37" s="25">
        <v>111543.077</v>
      </c>
      <c r="I37" s="25">
        <f>(H37-[2]与17年同期销量比较!H36)/[2]与17年同期销量比较!H36*100</f>
        <v>47.979975101921724</v>
      </c>
      <c r="J37" s="25">
        <f t="shared" si="0"/>
        <v>27331.025764999999</v>
      </c>
      <c r="K37" s="25">
        <f>(J37-[2]与17年同期销量比较!J36)/[2]与17年同期销量比较!J36*100</f>
        <v>18.48315727807347</v>
      </c>
      <c r="L37" s="25">
        <f t="shared" si="1"/>
        <v>232953.66993999999</v>
      </c>
      <c r="M37" s="25">
        <f>(L37-[2]与17年同期销量比较!L36)/[2]与17年同期销量比较!L36*100</f>
        <v>23.80617909578498</v>
      </c>
    </row>
    <row r="38" spans="1:13" ht="14.1" customHeight="1">
      <c r="A38" s="28" t="s">
        <v>42</v>
      </c>
      <c r="B38" s="25">
        <v>38861.886400000003</v>
      </c>
      <c r="C38" s="25">
        <f>(B38-[2]与17年同期销量比较!B37)/[2]与17年同期销量比较!B37*100</f>
        <v>0.72806918451789626</v>
      </c>
      <c r="D38" s="25">
        <v>349709.78870000003</v>
      </c>
      <c r="E38" s="25">
        <f>(D38-[2]与17年同期销量比较!D37)/[2]与17年同期销量比较!D37*100</f>
        <v>13.568611699842595</v>
      </c>
      <c r="F38" s="25">
        <v>32473.555799999998</v>
      </c>
      <c r="G38" s="25">
        <f>(F38-[2]与17年同期销量比较!F37)/[2]与17年同期销量比较!F37*100</f>
        <v>4.5163781696447849</v>
      </c>
      <c r="H38" s="25">
        <v>258237.9633</v>
      </c>
      <c r="I38" s="25">
        <f>(H38-[2]与17年同期销量比较!H37)/[2]与17年同期销量比较!H37*100</f>
        <v>16.489142659171613</v>
      </c>
      <c r="J38" s="25">
        <f t="shared" si="0"/>
        <v>71335.442200000005</v>
      </c>
      <c r="K38" s="25">
        <f>(J38-[2]与17年同期销量比较!J37)/[2]与17年同期销量比较!J37*100</f>
        <v>2.4179718930848071</v>
      </c>
      <c r="L38" s="25">
        <f t="shared" si="1"/>
        <v>607947.75200000009</v>
      </c>
      <c r="M38" s="25">
        <f>(L38-[2]与17年同期销量比较!L37)/[2]与17年同期销量比较!L37*100</f>
        <v>14.791082082650972</v>
      </c>
    </row>
    <row r="39" spans="1:13" ht="14.1" customHeight="1">
      <c r="A39" s="28" t="s">
        <v>44</v>
      </c>
      <c r="B39" s="25">
        <f>SUM(B8:B38)</f>
        <v>1778321.9347079997</v>
      </c>
      <c r="C39" s="25">
        <f>(B39-[2]与17年同期销量比较!B38)/[2]与17年同期销量比较!B38*100</f>
        <v>1.7894577512028487</v>
      </c>
      <c r="D39" s="25">
        <f>SUM(D8:D38)</f>
        <v>14748673.070733998</v>
      </c>
      <c r="E39" s="25">
        <f>(D39-[2]与17年同期销量比较!D38)/[2]与17年同期销量比较!D38*100</f>
        <v>4.599752720720331</v>
      </c>
      <c r="F39" s="25">
        <v>2403274.3342400002</v>
      </c>
      <c r="G39" s="25">
        <f>(F39-[2]与17年同期销量比较!F38)/[2]与17年同期销量比较!F38*100</f>
        <v>36.576663342059454</v>
      </c>
      <c r="H39" s="25">
        <v>19416788.502719998</v>
      </c>
      <c r="I39" s="25">
        <f>(H39-[2]与17年同期销量比较!H38)/[2]与17年同期销量比较!H38*100</f>
        <v>46.155291293050361</v>
      </c>
      <c r="J39" s="25">
        <f t="shared" si="0"/>
        <v>4181596.2689479999</v>
      </c>
      <c r="K39" s="25">
        <f>(J39-[2]与17年同期销量比较!J38)/[2]与17年同期销量比较!J38*100</f>
        <v>19.245523960715857</v>
      </c>
      <c r="L39" s="25">
        <f t="shared" si="1"/>
        <v>34165461.573453993</v>
      </c>
      <c r="M39" s="25">
        <f>(L39-[2]与17年同期销量比较!L38)/[2]与17年同期销量比较!L38*100</f>
        <v>24.759113668531711</v>
      </c>
    </row>
  </sheetData>
  <mergeCells count="18">
    <mergeCell ref="H6:H7"/>
    <mergeCell ref="J6:J7"/>
    <mergeCell ref="L6:L7"/>
    <mergeCell ref="A2:M2"/>
    <mergeCell ref="L3:M3"/>
    <mergeCell ref="A4:A7"/>
    <mergeCell ref="B4:E4"/>
    <mergeCell ref="F4:I4"/>
    <mergeCell ref="J4:M4"/>
    <mergeCell ref="B5:C5"/>
    <mergeCell ref="D5:E5"/>
    <mergeCell ref="F5:G5"/>
    <mergeCell ref="H5:I5"/>
    <mergeCell ref="J5:K5"/>
    <mergeCell ref="L5:M5"/>
    <mergeCell ref="B6:B7"/>
    <mergeCell ref="D6:D7"/>
    <mergeCell ref="F6:F7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2018-09-25T03:08:57Z</dcterms:modified>
</cp:coreProperties>
</file>