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D14" i="2"/>
  <c r="D6" i="2"/>
  <c r="B18" i="1" l="1"/>
  <c r="M39" i="3" l="1"/>
  <c r="L39" i="3"/>
  <c r="J39" i="3"/>
  <c r="K39" i="3" s="1"/>
  <c r="I39" i="3"/>
  <c r="G39" i="3"/>
  <c r="E39" i="3"/>
  <c r="C39" i="3"/>
  <c r="M38" i="3"/>
  <c r="L38" i="3"/>
  <c r="J38" i="3"/>
  <c r="K38" i="3" s="1"/>
  <c r="I38" i="3"/>
  <c r="G38" i="3"/>
  <c r="E38" i="3"/>
  <c r="C38" i="3"/>
  <c r="M37" i="3"/>
  <c r="L37" i="3"/>
  <c r="J37" i="3"/>
  <c r="K37" i="3" s="1"/>
  <c r="I37" i="3"/>
  <c r="G37" i="3"/>
  <c r="E37" i="3"/>
  <c r="C37" i="3"/>
  <c r="M36" i="3"/>
  <c r="L36" i="3"/>
  <c r="J36" i="3"/>
  <c r="K36" i="3" s="1"/>
  <c r="I36" i="3"/>
  <c r="G36" i="3"/>
  <c r="E36" i="3"/>
  <c r="C36" i="3"/>
  <c r="M35" i="3"/>
  <c r="L35" i="3"/>
  <c r="J35" i="3"/>
  <c r="K35" i="3" s="1"/>
  <c r="I35" i="3"/>
  <c r="G35" i="3"/>
  <c r="E35" i="3"/>
  <c r="C35" i="3"/>
  <c r="M34" i="3"/>
  <c r="L34" i="3"/>
  <c r="J34" i="3"/>
  <c r="K34" i="3" s="1"/>
  <c r="I34" i="3"/>
  <c r="G34" i="3"/>
  <c r="E34" i="3"/>
  <c r="C34" i="3"/>
  <c r="M33" i="3"/>
  <c r="L33" i="3"/>
  <c r="J33" i="3"/>
  <c r="K33" i="3" s="1"/>
  <c r="I33" i="3"/>
  <c r="G33" i="3"/>
  <c r="E33" i="3"/>
  <c r="C33" i="3"/>
  <c r="M32" i="3"/>
  <c r="L32" i="3"/>
  <c r="J32" i="3"/>
  <c r="K32" i="3" s="1"/>
  <c r="I32" i="3"/>
  <c r="G32" i="3"/>
  <c r="E32" i="3"/>
  <c r="C32" i="3"/>
  <c r="M31" i="3"/>
  <c r="L31" i="3"/>
  <c r="J31" i="3"/>
  <c r="K31" i="3" s="1"/>
  <c r="I31" i="3"/>
  <c r="G31" i="3"/>
  <c r="E31" i="3"/>
  <c r="C31" i="3"/>
  <c r="M30" i="3"/>
  <c r="L30" i="3"/>
  <c r="J30" i="3"/>
  <c r="K30" i="3" s="1"/>
  <c r="I30" i="3"/>
  <c r="G30" i="3"/>
  <c r="E30" i="3"/>
  <c r="C30" i="3"/>
  <c r="M29" i="3"/>
  <c r="L29" i="3"/>
  <c r="J29" i="3"/>
  <c r="K29" i="3" s="1"/>
  <c r="I29" i="3"/>
  <c r="G29" i="3"/>
  <c r="E29" i="3"/>
  <c r="C29" i="3"/>
  <c r="M28" i="3"/>
  <c r="L28" i="3"/>
  <c r="J28" i="3"/>
  <c r="K28" i="3" s="1"/>
  <c r="I28" i="3"/>
  <c r="G28" i="3"/>
  <c r="E28" i="3"/>
  <c r="C28" i="3"/>
  <c r="M27" i="3"/>
  <c r="L27" i="3"/>
  <c r="J27" i="3"/>
  <c r="K27" i="3" s="1"/>
  <c r="I27" i="3"/>
  <c r="G27" i="3"/>
  <c r="E27" i="3"/>
  <c r="C27" i="3"/>
  <c r="M26" i="3"/>
  <c r="L26" i="3"/>
  <c r="J26" i="3"/>
  <c r="K26" i="3" s="1"/>
  <c r="I26" i="3"/>
  <c r="G26" i="3"/>
  <c r="E26" i="3"/>
  <c r="C26" i="3"/>
  <c r="M25" i="3"/>
  <c r="L25" i="3"/>
  <c r="J25" i="3"/>
  <c r="K25" i="3" s="1"/>
  <c r="I25" i="3"/>
  <c r="G25" i="3"/>
  <c r="E25" i="3"/>
  <c r="C25" i="3"/>
  <c r="M24" i="3"/>
  <c r="L24" i="3"/>
  <c r="J24" i="3"/>
  <c r="K24" i="3" s="1"/>
  <c r="I24" i="3"/>
  <c r="G24" i="3"/>
  <c r="E24" i="3"/>
  <c r="C24" i="3"/>
  <c r="M23" i="3"/>
  <c r="L23" i="3"/>
  <c r="J23" i="3"/>
  <c r="K23" i="3" s="1"/>
  <c r="I23" i="3"/>
  <c r="G23" i="3"/>
  <c r="E23" i="3"/>
  <c r="C23" i="3"/>
  <c r="M22" i="3"/>
  <c r="L22" i="3"/>
  <c r="J22" i="3"/>
  <c r="K22" i="3" s="1"/>
  <c r="I22" i="3"/>
  <c r="G22" i="3"/>
  <c r="E22" i="3"/>
  <c r="C22" i="3"/>
  <c r="M21" i="3"/>
  <c r="L21" i="3"/>
  <c r="J21" i="3"/>
  <c r="K21" i="3" s="1"/>
  <c r="I21" i="3"/>
  <c r="G21" i="3"/>
  <c r="E21" i="3"/>
  <c r="C21" i="3"/>
  <c r="M20" i="3"/>
  <c r="L20" i="3"/>
  <c r="J20" i="3"/>
  <c r="K20" i="3" s="1"/>
  <c r="I20" i="3"/>
  <c r="G20" i="3"/>
  <c r="E20" i="3"/>
  <c r="C20" i="3"/>
  <c r="M19" i="3"/>
  <c r="L19" i="3"/>
  <c r="J19" i="3"/>
  <c r="K19" i="3" s="1"/>
  <c r="I19" i="3"/>
  <c r="G19" i="3"/>
  <c r="E19" i="3"/>
  <c r="C19" i="3"/>
  <c r="M18" i="3"/>
  <c r="L18" i="3"/>
  <c r="J18" i="3"/>
  <c r="K18" i="3" s="1"/>
  <c r="I18" i="3"/>
  <c r="G18" i="3"/>
  <c r="E18" i="3"/>
  <c r="C18" i="3"/>
  <c r="M17" i="3"/>
  <c r="L17" i="3"/>
  <c r="J17" i="3"/>
  <c r="K17" i="3" s="1"/>
  <c r="I17" i="3"/>
  <c r="G17" i="3"/>
  <c r="E17" i="3"/>
  <c r="C17" i="3"/>
  <c r="M16" i="3"/>
  <c r="L16" i="3"/>
  <c r="J16" i="3"/>
  <c r="K16" i="3" s="1"/>
  <c r="I16" i="3"/>
  <c r="G16" i="3"/>
  <c r="E16" i="3"/>
  <c r="C16" i="3"/>
  <c r="M15" i="3"/>
  <c r="L15" i="3"/>
  <c r="J15" i="3"/>
  <c r="K15" i="3" s="1"/>
  <c r="I15" i="3"/>
  <c r="G15" i="3"/>
  <c r="E15" i="3"/>
  <c r="C15" i="3"/>
  <c r="M14" i="3"/>
  <c r="L14" i="3"/>
  <c r="J14" i="3"/>
  <c r="K14" i="3" s="1"/>
  <c r="I14" i="3"/>
  <c r="G14" i="3"/>
  <c r="E14" i="3"/>
  <c r="C14" i="3"/>
  <c r="M13" i="3"/>
  <c r="L13" i="3"/>
  <c r="J13" i="3"/>
  <c r="K13" i="3" s="1"/>
  <c r="I13" i="3"/>
  <c r="G13" i="3"/>
  <c r="E13" i="3"/>
  <c r="C13" i="3"/>
  <c r="M12" i="3"/>
  <c r="L12" i="3"/>
  <c r="J12" i="3"/>
  <c r="K12" i="3" s="1"/>
  <c r="I12" i="3"/>
  <c r="G12" i="3"/>
  <c r="E12" i="3"/>
  <c r="C12" i="3"/>
  <c r="M11" i="3"/>
  <c r="L11" i="3"/>
  <c r="J11" i="3"/>
  <c r="K11" i="3" s="1"/>
  <c r="I11" i="3"/>
  <c r="G11" i="3"/>
  <c r="E11" i="3"/>
  <c r="C11" i="3"/>
  <c r="M10" i="3"/>
  <c r="L10" i="3"/>
  <c r="J10" i="3"/>
  <c r="K10" i="3" s="1"/>
  <c r="I10" i="3"/>
  <c r="G10" i="3"/>
  <c r="E10" i="3"/>
  <c r="C10" i="3"/>
  <c r="M9" i="3"/>
  <c r="L9" i="3"/>
  <c r="J9" i="3"/>
  <c r="K9" i="3" s="1"/>
  <c r="I9" i="3"/>
  <c r="G9" i="3"/>
  <c r="E9" i="3"/>
  <c r="C9" i="3"/>
  <c r="L8" i="3"/>
  <c r="M8" i="3" s="1"/>
  <c r="J8" i="3"/>
  <c r="K8" i="3" s="1"/>
  <c r="I8" i="3"/>
  <c r="G8" i="3"/>
  <c r="E8" i="3"/>
  <c r="C8" i="3"/>
  <c r="G21" i="2"/>
  <c r="F21" i="2"/>
  <c r="H21" i="2" s="1"/>
  <c r="C21" i="2"/>
  <c r="B21" i="2"/>
  <c r="E21" i="2" s="1"/>
  <c r="G20" i="2"/>
  <c r="F20" i="2"/>
  <c r="H20" i="2" s="1"/>
  <c r="E20" i="2"/>
  <c r="C20" i="2"/>
  <c r="B20" i="2"/>
  <c r="D20" i="2" s="1"/>
  <c r="H19" i="2"/>
  <c r="G19" i="2"/>
  <c r="F19" i="2"/>
  <c r="E19" i="2"/>
  <c r="D19" i="2"/>
  <c r="C19" i="2"/>
  <c r="B19" i="2"/>
  <c r="G18" i="2"/>
  <c r="H18" i="2" s="1"/>
  <c r="F18" i="2"/>
  <c r="E18" i="2"/>
  <c r="C18" i="2"/>
  <c r="D18" i="2" s="1"/>
  <c r="B18" i="2"/>
  <c r="G17" i="2"/>
  <c r="F17" i="2"/>
  <c r="H17" i="2" s="1"/>
  <c r="C17" i="2"/>
  <c r="B17" i="2"/>
  <c r="E17" i="2" s="1"/>
  <c r="F16" i="2"/>
  <c r="H16" i="2" s="1"/>
  <c r="E16" i="2"/>
  <c r="B16" i="2"/>
  <c r="H15" i="2"/>
  <c r="E15" i="2"/>
  <c r="D15" i="2"/>
  <c r="H14" i="2"/>
  <c r="E14" i="2"/>
  <c r="H13" i="2"/>
  <c r="E13" i="2"/>
  <c r="D13" i="2"/>
  <c r="H12" i="2"/>
  <c r="E12" i="2"/>
  <c r="D12" i="2"/>
  <c r="H11" i="2"/>
  <c r="G11" i="2"/>
  <c r="F11" i="2"/>
  <c r="E11" i="2"/>
  <c r="D11" i="2"/>
  <c r="C11" i="2"/>
  <c r="B11" i="2"/>
  <c r="H10" i="2"/>
  <c r="E10" i="2"/>
  <c r="D10" i="2"/>
  <c r="H9" i="2"/>
  <c r="E9" i="2"/>
  <c r="D9" i="2"/>
  <c r="H8" i="2"/>
  <c r="E8" i="2"/>
  <c r="D8" i="2"/>
  <c r="H7" i="2"/>
  <c r="E7" i="2"/>
  <c r="D7" i="2"/>
  <c r="G6" i="2"/>
  <c r="G16" i="2" s="1"/>
  <c r="F6" i="2"/>
  <c r="C6" i="2"/>
  <c r="B6" i="2"/>
  <c r="M18" i="1"/>
  <c r="G18" i="1"/>
  <c r="K18" i="1"/>
  <c r="J18" i="1"/>
  <c r="I18" i="1"/>
  <c r="H18" i="1"/>
  <c r="E18" i="1"/>
  <c r="D18" i="1"/>
  <c r="C18" i="1"/>
  <c r="L12" i="1"/>
  <c r="F12" i="1"/>
  <c r="N12" i="1" s="1"/>
  <c r="L11" i="1"/>
  <c r="F11" i="1"/>
  <c r="N11" i="1" s="1"/>
  <c r="L10" i="1"/>
  <c r="F10" i="1"/>
  <c r="N10" i="1" s="1"/>
  <c r="L9" i="1"/>
  <c r="F9" i="1"/>
  <c r="N9" i="1" s="1"/>
  <c r="L8" i="1"/>
  <c r="F8" i="1"/>
  <c r="N8" i="1" s="1"/>
  <c r="L7" i="1"/>
  <c r="F7" i="1"/>
  <c r="N7" i="1" s="1"/>
  <c r="M6" i="1"/>
  <c r="M7" i="1" s="1"/>
  <c r="M8" i="1" s="1"/>
  <c r="M9" i="1" s="1"/>
  <c r="M10" i="1" s="1"/>
  <c r="M11" i="1" s="1"/>
  <c r="M12" i="1" s="1"/>
  <c r="L6" i="1"/>
  <c r="L18" i="1" s="1"/>
  <c r="F6" i="1"/>
  <c r="F18" i="1" s="1"/>
  <c r="H6" i="2" l="1"/>
  <c r="C16" i="2"/>
  <c r="D16" i="2" s="1"/>
  <c r="D17" i="2"/>
  <c r="D21" i="2"/>
  <c r="G6" i="1"/>
  <c r="G7" i="1" s="1"/>
  <c r="G8" i="1" s="1"/>
  <c r="G9" i="1" s="1"/>
  <c r="G10" i="1" s="1"/>
  <c r="G11" i="1" s="1"/>
  <c r="G12" i="1" s="1"/>
  <c r="N6" i="1"/>
  <c r="N18" i="1" s="1"/>
</calcChain>
</file>

<file path=xl/sharedStrings.xml><?xml version="1.0" encoding="utf-8"?>
<sst xmlns="http://schemas.openxmlformats.org/spreadsheetml/2006/main" count="125" uniqueCount="100">
  <si>
    <t>福利彩票</t>
    <phoneticPr fontId="3" type="noConversion"/>
  </si>
  <si>
    <t>1至本月累计</t>
    <phoneticPr fontId="3" type="noConversion"/>
  </si>
  <si>
    <t>视频型</t>
    <phoneticPr fontId="3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</si>
  <si>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</si>
  <si>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r>
      <t xml:space="preserve">1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</si>
  <si>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2 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</si>
  <si>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3 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</si>
  <si>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4    </t>
    </r>
    <r>
      <rPr>
        <sz val="10"/>
        <rFont val="宋体"/>
        <family val="3"/>
        <charset val="134"/>
      </rPr>
      <t>月</t>
    </r>
  </si>
  <si>
    <r>
      <t xml:space="preserve">5    </t>
    </r>
    <r>
      <rPr>
        <sz val="10"/>
        <rFont val="宋体"/>
        <family val="3"/>
        <charset val="134"/>
      </rPr>
      <t>月</t>
    </r>
  </si>
  <si>
    <r>
      <t xml:space="preserve">6    </t>
    </r>
    <r>
      <rPr>
        <sz val="10"/>
        <rFont val="宋体"/>
        <family val="3"/>
        <charset val="134"/>
      </rPr>
      <t>月</t>
    </r>
  </si>
  <si>
    <r>
      <t xml:space="preserve">7    </t>
    </r>
    <r>
      <rPr>
        <sz val="10"/>
        <rFont val="宋体"/>
        <family val="3"/>
        <charset val="134"/>
      </rPr>
      <t>月</t>
    </r>
  </si>
  <si>
    <r>
      <t xml:space="preserve">8    </t>
    </r>
    <r>
      <rPr>
        <sz val="10"/>
        <rFont val="宋体"/>
        <family val="3"/>
        <charset val="134"/>
      </rPr>
      <t>月</t>
    </r>
  </si>
  <si>
    <r>
      <t xml:space="preserve">9    </t>
    </r>
    <r>
      <rPr>
        <sz val="10"/>
        <rFont val="宋体"/>
        <family val="3"/>
        <charset val="134"/>
      </rPr>
      <t>月</t>
    </r>
  </si>
  <si>
    <r>
      <t xml:space="preserve">10    </t>
    </r>
    <r>
      <rPr>
        <sz val="10"/>
        <rFont val="宋体"/>
        <family val="3"/>
        <charset val="134"/>
      </rPr>
      <t>月</t>
    </r>
  </si>
  <si>
    <r>
      <t xml:space="preserve">11    </t>
    </r>
    <r>
      <rPr>
        <sz val="10"/>
        <rFont val="宋体"/>
        <family val="3"/>
        <charset val="134"/>
      </rPr>
      <t>月</t>
    </r>
  </si>
  <si>
    <r>
      <t xml:space="preserve">12    </t>
    </r>
    <r>
      <rPr>
        <sz val="10"/>
        <rFont val="宋体"/>
        <family val="3"/>
        <charset val="134"/>
      </rPr>
      <t>月</t>
    </r>
  </si>
  <si>
    <r>
      <t>总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</si>
  <si>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 xml:space="preserve"> 单位：亿元</t>
  </si>
  <si>
    <t>附件1：</t>
    <phoneticPr fontId="3" type="noConversion"/>
  </si>
  <si>
    <r>
      <t>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7</t>
    </r>
    <r>
      <rPr>
        <sz val="16"/>
        <rFont val="黑体"/>
        <family val="3"/>
        <charset val="134"/>
      </rPr>
      <t>月全国彩票销售情况表</t>
    </r>
    <phoneticPr fontId="3" type="noConversion"/>
  </si>
  <si>
    <r>
      <t xml:space="preserve"> </t>
    </r>
    <r>
      <rPr>
        <sz val="10"/>
        <rFont val="宋体"/>
        <family val="3"/>
        <charset val="134"/>
      </rPr>
      <t>单位：亿元</t>
    </r>
    <phoneticPr fontId="3" type="noConversion"/>
  </si>
  <si>
    <r>
      <t>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份</t>
    </r>
    <phoneticPr fontId="3" type="noConversion"/>
  </si>
  <si>
    <t>福利彩票</t>
    <phoneticPr fontId="3" type="noConversion"/>
  </si>
  <si>
    <t xml:space="preserve">    体育彩票</t>
    <phoneticPr fontId="3" type="noConversion"/>
  </si>
  <si>
    <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</si>
  <si>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乐透数字型</t>
    <phoneticPr fontId="3" type="noConversion"/>
  </si>
  <si>
    <t>即开型</t>
    <phoneticPr fontId="3" type="noConversion"/>
  </si>
  <si>
    <t>视频型</t>
    <phoneticPr fontId="3" type="noConversion"/>
  </si>
  <si>
    <t>基诺型</t>
    <phoneticPr fontId="3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</si>
  <si>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</si>
  <si>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1至本月累计</t>
    <phoneticPr fontId="3" type="noConversion"/>
  </si>
  <si>
    <t>竞猜型</t>
    <phoneticPr fontId="3" type="noConversion"/>
  </si>
  <si>
    <t>附件2：</t>
    <phoneticPr fontId="3" type="noConversion"/>
  </si>
  <si>
    <r>
      <t xml:space="preserve">  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7</t>
    </r>
    <r>
      <rPr>
        <sz val="16"/>
        <rFont val="黑体"/>
        <family val="3"/>
        <charset val="134"/>
      </rPr>
      <t>月全国各类型彩票销售情况表</t>
    </r>
    <phoneticPr fontId="3" type="noConversion"/>
  </si>
  <si>
    <t xml:space="preserve"> </t>
    <phoneticPr fontId="3" type="noConversion"/>
  </si>
  <si>
    <t>类型</t>
    <phoneticPr fontId="3" type="noConversion"/>
  </si>
  <si>
    <t>本月</t>
    <phoneticPr fontId="3" type="noConversion"/>
  </si>
  <si>
    <t>本年累计</t>
    <phoneticPr fontId="3" type="noConversion"/>
  </si>
  <si>
    <t>本年销售额</t>
    <phoneticPr fontId="3" type="noConversion"/>
  </si>
  <si>
    <t>上年销售额</t>
    <phoneticPr fontId="3" type="noConversion"/>
  </si>
  <si>
    <t>同比增长(%)</t>
    <phoneticPr fontId="3" type="noConversion"/>
  </si>
  <si>
    <t>环比增长(%)</t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</si>
  <si>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一、福利彩票</t>
    </r>
    <phoneticPr fontId="3" type="noConversion"/>
  </si>
  <si>
    <t xml:space="preserve">    （一）乐透数字型</t>
    <phoneticPr fontId="3" type="noConversion"/>
  </si>
  <si>
    <t xml:space="preserve">    （二）即开型</t>
    <phoneticPr fontId="3" type="noConversion"/>
  </si>
  <si>
    <t xml:space="preserve">    （三）视频型</t>
    <phoneticPr fontId="3" type="noConversion"/>
  </si>
  <si>
    <t xml:space="preserve">    （四）基诺型</t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</si>
  <si>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二、体育彩票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</si>
  <si>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（一）乐透数字型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</si>
  <si>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（二）竞猜型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</si>
  <si>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（三）即开型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</si>
  <si>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（四）视频型</t>
    </r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</si>
  <si>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三、合计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</si>
  <si>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（一）乐透数字型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</si>
  <si>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（二）竞猜型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</si>
  <si>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（三）即开型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</si>
  <si>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（四）视频型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</si>
  <si>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（五）基诺型</t>
    </r>
    <phoneticPr fontId="3" type="noConversion"/>
  </si>
  <si>
    <t xml:space="preserve">      2018年7月全国各地区彩票销售情况表</t>
    <phoneticPr fontId="3" type="noConversion"/>
  </si>
  <si>
    <t>单位：万元</t>
    <phoneticPr fontId="3" type="noConversion"/>
  </si>
  <si>
    <t>地区</t>
    <phoneticPr fontId="3" type="noConversion"/>
  </si>
  <si>
    <t>体育彩票</t>
    <phoneticPr fontId="3" type="noConversion"/>
  </si>
  <si>
    <t>销售合计</t>
    <phoneticPr fontId="3" type="noConversion"/>
  </si>
  <si>
    <t>销售额</t>
  </si>
  <si>
    <t>比上年同</t>
    <phoneticPr fontId="3" type="noConversion"/>
  </si>
  <si>
    <t>销售额</t>
    <phoneticPr fontId="3" type="noConversion"/>
  </si>
  <si>
    <t>期增长%</t>
    <phoneticPr fontId="3" type="noConversion"/>
  </si>
  <si>
    <t>北京</t>
    <phoneticPr fontId="3" type="noConversion"/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</si>
  <si>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</si>
  <si>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</si>
  <si>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</si>
  <si>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</si>
  <si>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</si>
  <si>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</si>
  <si>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</si>
  <si>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</si>
  <si>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</si>
  <si>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</si>
  <si>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</si>
  <si>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</si>
  <si>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</si>
  <si>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</si>
  <si>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</si>
  <si>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</si>
  <si>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</si>
  <si>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</si>
  <si>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</si>
  <si>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</si>
  <si>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</si>
  <si>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</si>
  <si>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</si>
  <si>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</si>
  <si>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</si>
  <si>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</si>
  <si>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</si>
  <si>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</si>
  <si>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</si>
  <si>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</si>
  <si>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  <phoneticPr fontId="3" type="noConversion"/>
  </si>
  <si>
    <t>附件3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</si>
</sst>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0.0000_);[Red]\(0.0000\)"/>
    <numFmt numFmtId="178" formatCode="0.0000"/>
    <numFmt numFmtId="179" formatCode="0.0%"/>
    <numFmt numFmtId="180" formatCode="0.0_ "/>
  </numFmts>
  <fonts count="14" x14ac:knownFonts="1">
    <font>
      <sz val="11"/>
      <color theme="1"/>
      <name val="等线"/>
      <family val="2"/>
      <scheme val="minor"/>
    </font>
    <font>
      <sz val="14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6"/>
      <name val="Times New Roman"/>
      <family val="1"/>
    </font>
    <font>
      <sz val="16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4"/>
      <name val="Times New Roman"/>
      <family val="1"/>
    </font>
    <font>
      <sz val="11"/>
      <name val="Times New Roman"/>
      <family val="1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10" fontId="7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179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176" fontId="11" fillId="0" borderId="0" xfId="0" applyNumberFormat="1" applyFont="1" applyFill="1"/>
    <xf numFmtId="180" fontId="11" fillId="0" borderId="0" xfId="0" applyNumberFormat="1" applyFont="1" applyFill="1"/>
    <xf numFmtId="0" fontId="12" fillId="0" borderId="0" xfId="0" applyFont="1" applyFill="1" applyAlignment="1">
      <alignment horizontal="left"/>
    </xf>
    <xf numFmtId="176" fontId="12" fillId="0" borderId="0" xfId="0" applyNumberFormat="1" applyFont="1" applyFill="1" applyAlignment="1">
      <alignment horizontal="left"/>
    </xf>
    <xf numFmtId="180" fontId="12" fillId="0" borderId="0" xfId="0" applyNumberFormat="1" applyFont="1" applyFill="1" applyAlignment="1">
      <alignment horizontal="left"/>
    </xf>
    <xf numFmtId="180" fontId="7" fillId="0" borderId="1" xfId="0" applyNumberFormat="1" applyFont="1" applyFill="1" applyBorder="1" applyAlignment="1">
      <alignment horizontal="center" vertical="center"/>
    </xf>
    <xf numFmtId="180" fontId="7" fillId="0" borderId="5" xfId="0" applyNumberFormat="1" applyFont="1" applyFill="1" applyBorder="1" applyAlignment="1">
      <alignment horizontal="center" vertical="center"/>
    </xf>
    <xf numFmtId="180" fontId="6" fillId="0" borderId="6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-2018&#24180;7&#26376;&#20840;&#22269;&#21508;&#31867;&#22411;&#24425;&#31080;&#38144;&#21806;&#24773;&#20917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-2018&#24180;7&#26376;&#20840;&#22269;&#21508;&#22320;&#21306;&#24425;&#31080;&#38144;&#21806;&#24773;&#2091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2"/>
      <sheetName val="2018年6月"/>
      <sheetName val="与上年同期比较"/>
      <sheetName val="本月销量饼形图"/>
    </sheetNames>
    <sheetDataSet>
      <sheetData sheetId="0" refreshError="1"/>
      <sheetData sheetId="1">
        <row r="2">
          <cell r="B2">
            <v>190.80626899999999</v>
          </cell>
        </row>
        <row r="3">
          <cell r="B3">
            <v>143.524644</v>
          </cell>
        </row>
        <row r="4">
          <cell r="B4">
            <v>9.3972040000000003</v>
          </cell>
        </row>
        <row r="5">
          <cell r="B5">
            <v>37.788589999999999</v>
          </cell>
        </row>
        <row r="6">
          <cell r="B6">
            <v>9.5831E-2</v>
          </cell>
        </row>
        <row r="7">
          <cell r="B7">
            <v>395.48162600000001</v>
          </cell>
        </row>
        <row r="8">
          <cell r="B8">
            <v>91.163667000000004</v>
          </cell>
        </row>
        <row r="9">
          <cell r="B9">
            <v>294.86309699999998</v>
          </cell>
        </row>
        <row r="10">
          <cell r="B10">
            <v>9.449897</v>
          </cell>
        </row>
        <row r="11">
          <cell r="B11">
            <v>4.9649999999999998E-3</v>
          </cell>
        </row>
        <row r="12">
          <cell r="B12">
            <v>586.28789499999993</v>
          </cell>
        </row>
        <row r="13">
          <cell r="B13">
            <v>234.688311</v>
          </cell>
        </row>
        <row r="14">
          <cell r="B14">
            <v>294.86309699999998</v>
          </cell>
        </row>
        <row r="15">
          <cell r="B15">
            <v>18.847101000000002</v>
          </cell>
        </row>
        <row r="16">
          <cell r="B16">
            <v>37.793554999999998</v>
          </cell>
        </row>
        <row r="17">
          <cell r="B17">
            <v>9.5831E-2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计算"/>
      <sheetName val="与17年同期销量比较"/>
      <sheetName val="Sheet1"/>
    </sheetNames>
    <sheetDataSet>
      <sheetData sheetId="0" refreshError="1"/>
      <sheetData sheetId="1">
        <row r="7">
          <cell r="B7">
            <v>36225.344599999997</v>
          </cell>
          <cell r="D7">
            <v>263668.53940000001</v>
          </cell>
          <cell r="F7">
            <v>48028.562600000005</v>
          </cell>
          <cell r="H7">
            <v>351940.54010000004</v>
          </cell>
          <cell r="J7">
            <v>84253.907200000001</v>
          </cell>
          <cell r="L7">
            <v>615609.07949999999</v>
          </cell>
        </row>
        <row r="8">
          <cell r="B8">
            <v>29124.2078</v>
          </cell>
          <cell r="D8">
            <v>225208.90470000001</v>
          </cell>
          <cell r="F8">
            <v>29775.626299999996</v>
          </cell>
          <cell r="H8">
            <v>172334.22369999997</v>
          </cell>
          <cell r="J8">
            <v>58899.834099999993</v>
          </cell>
          <cell r="L8">
            <v>397543.12839999999</v>
          </cell>
        </row>
        <row r="9">
          <cell r="B9">
            <v>42388.213000000003</v>
          </cell>
          <cell r="D9">
            <v>327017.06579999998</v>
          </cell>
          <cell r="F9">
            <v>59573.8534</v>
          </cell>
          <cell r="H9">
            <v>591745.30900000001</v>
          </cell>
          <cell r="J9">
            <v>101962.06640000001</v>
          </cell>
          <cell r="L9">
            <v>918762.37479999999</v>
          </cell>
        </row>
        <row r="10">
          <cell r="B10">
            <v>34985.667000000001</v>
          </cell>
          <cell r="D10">
            <v>246109.79380000001</v>
          </cell>
          <cell r="F10">
            <v>42671.676099999997</v>
          </cell>
          <cell r="H10">
            <v>159215.2689</v>
          </cell>
          <cell r="J10">
            <v>77657.343099999998</v>
          </cell>
          <cell r="L10">
            <v>405325.06270000001</v>
          </cell>
        </row>
        <row r="11">
          <cell r="B11">
            <v>45116.857199999999</v>
          </cell>
          <cell r="D11">
            <v>374235.26280000003</v>
          </cell>
          <cell r="F11">
            <v>32705.6175</v>
          </cell>
          <cell r="H11">
            <v>257358.25850000003</v>
          </cell>
          <cell r="J11">
            <v>77822.474699999992</v>
          </cell>
          <cell r="L11">
            <v>631593.52130000002</v>
          </cell>
        </row>
        <row r="12">
          <cell r="B12">
            <v>79218.128200000006</v>
          </cell>
          <cell r="D12">
            <v>622755.39419999998</v>
          </cell>
          <cell r="F12">
            <v>35074.656999999999</v>
          </cell>
          <cell r="H12">
            <v>259344.73450000002</v>
          </cell>
          <cell r="J12">
            <v>114292.78520000001</v>
          </cell>
          <cell r="L12">
            <v>882100.1287</v>
          </cell>
        </row>
        <row r="13">
          <cell r="B13">
            <v>24990.433499999999</v>
          </cell>
          <cell r="D13">
            <v>191526.6667</v>
          </cell>
          <cell r="F13">
            <v>24244.761400000003</v>
          </cell>
          <cell r="H13">
            <v>206526.86559999999</v>
          </cell>
          <cell r="J13">
            <v>49235.194900000002</v>
          </cell>
          <cell r="L13">
            <v>398053.53229999996</v>
          </cell>
        </row>
        <row r="14">
          <cell r="B14">
            <v>34762.709799999997</v>
          </cell>
          <cell r="D14">
            <v>280030.93829999998</v>
          </cell>
          <cell r="F14">
            <v>47774.6</v>
          </cell>
          <cell r="H14">
            <v>343919.8149</v>
          </cell>
          <cell r="J14">
            <v>82537.309799999988</v>
          </cell>
          <cell r="L14">
            <v>623950.75319999992</v>
          </cell>
        </row>
        <row r="15">
          <cell r="B15">
            <v>38481.037799999998</v>
          </cell>
          <cell r="D15">
            <v>277444.33649999998</v>
          </cell>
          <cell r="F15">
            <v>24470.614699999998</v>
          </cell>
          <cell r="H15">
            <v>174979.6422</v>
          </cell>
          <cell r="J15">
            <v>62951.652499999997</v>
          </cell>
          <cell r="L15">
            <v>452423.97869999998</v>
          </cell>
        </row>
        <row r="16">
          <cell r="B16">
            <v>144342.53150000001</v>
          </cell>
          <cell r="D16">
            <v>824475.31149999995</v>
          </cell>
          <cell r="F16">
            <v>148203.127331</v>
          </cell>
          <cell r="H16">
            <v>1101590.1312450001</v>
          </cell>
          <cell r="J16">
            <v>292545.65883099998</v>
          </cell>
          <cell r="L16">
            <v>1926065.4427450001</v>
          </cell>
        </row>
        <row r="17">
          <cell r="B17">
            <v>136657.68400000001</v>
          </cell>
          <cell r="D17">
            <v>892884.84250000003</v>
          </cell>
          <cell r="F17">
            <v>125788.02550000002</v>
          </cell>
          <cell r="H17">
            <v>807227.03980000003</v>
          </cell>
          <cell r="J17">
            <v>262445.7095</v>
          </cell>
          <cell r="L17">
            <v>1700111.8823000002</v>
          </cell>
        </row>
        <row r="18">
          <cell r="B18">
            <v>55384.879200000003</v>
          </cell>
          <cell r="D18">
            <v>421135.75949999999</v>
          </cell>
          <cell r="F18">
            <v>45701.023300000001</v>
          </cell>
          <cell r="H18">
            <v>284633.2156</v>
          </cell>
          <cell r="J18">
            <v>101085.9025</v>
          </cell>
          <cell r="L18">
            <v>705768.97509999992</v>
          </cell>
        </row>
        <row r="19">
          <cell r="B19">
            <v>35877.035000000003</v>
          </cell>
          <cell r="D19">
            <v>280980.83299999998</v>
          </cell>
          <cell r="F19">
            <v>68650.090500000006</v>
          </cell>
          <cell r="H19">
            <v>581970.11840000004</v>
          </cell>
          <cell r="J19">
            <v>104527.12550000001</v>
          </cell>
          <cell r="L19">
            <v>862950.95140000002</v>
          </cell>
        </row>
        <row r="20">
          <cell r="B20">
            <v>30853.908899999999</v>
          </cell>
          <cell r="D20">
            <v>228750.30790000001</v>
          </cell>
          <cell r="F20">
            <v>36557.864599999994</v>
          </cell>
          <cell r="H20">
            <v>270274.05470000004</v>
          </cell>
          <cell r="J20">
            <v>67411.773499999996</v>
          </cell>
          <cell r="L20">
            <v>499024.36260000005</v>
          </cell>
        </row>
        <row r="21">
          <cell r="B21">
            <v>119698.0831</v>
          </cell>
          <cell r="D21">
            <v>864274.96799999999</v>
          </cell>
          <cell r="F21">
            <v>133530.72220000002</v>
          </cell>
          <cell r="H21">
            <v>1055671.4050999999</v>
          </cell>
          <cell r="J21">
            <v>253228.80530000001</v>
          </cell>
          <cell r="L21">
            <v>1919946.3731</v>
          </cell>
        </row>
        <row r="22">
          <cell r="B22">
            <v>55189.834799999997</v>
          </cell>
          <cell r="D22">
            <v>384324.00650000002</v>
          </cell>
          <cell r="F22">
            <v>112988.15239999999</v>
          </cell>
          <cell r="H22">
            <v>741839.29120000009</v>
          </cell>
          <cell r="J22">
            <v>168177.98719999997</v>
          </cell>
          <cell r="L22">
            <v>1126163.2977</v>
          </cell>
        </row>
        <row r="23">
          <cell r="B23">
            <v>80419.946200000006</v>
          </cell>
          <cell r="D23">
            <v>569281.48939999996</v>
          </cell>
          <cell r="F23">
            <v>78995.470300000015</v>
          </cell>
          <cell r="H23">
            <v>578048.20079999999</v>
          </cell>
          <cell r="J23">
            <v>159415.41650000002</v>
          </cell>
          <cell r="L23">
            <v>1147329.6902000001</v>
          </cell>
        </row>
        <row r="24">
          <cell r="B24">
            <v>69293.412899999996</v>
          </cell>
          <cell r="D24">
            <v>508832.3751</v>
          </cell>
          <cell r="F24">
            <v>51900.222399999999</v>
          </cell>
          <cell r="H24">
            <v>309137.27899999998</v>
          </cell>
          <cell r="J24">
            <v>121193.63529999999</v>
          </cell>
          <cell r="L24">
            <v>817969.65409999993</v>
          </cell>
        </row>
        <row r="25">
          <cell r="B25">
            <v>186385.34419999999</v>
          </cell>
          <cell r="D25">
            <v>1293368.8836000001</v>
          </cell>
          <cell r="F25">
            <v>157631.13260000001</v>
          </cell>
          <cell r="H25">
            <v>1036682.7690000001</v>
          </cell>
          <cell r="J25">
            <v>344016.4768</v>
          </cell>
          <cell r="L25">
            <v>2330051.6526000001</v>
          </cell>
        </row>
        <row r="26">
          <cell r="B26">
            <v>46654.364500000003</v>
          </cell>
          <cell r="D26">
            <v>339539.79989999998</v>
          </cell>
          <cell r="F26">
            <v>16168.227200000001</v>
          </cell>
          <cell r="H26">
            <v>117834.9319</v>
          </cell>
          <cell r="J26">
            <v>62822.591700000004</v>
          </cell>
          <cell r="L26">
            <v>457374.73179999995</v>
          </cell>
        </row>
        <row r="27">
          <cell r="B27">
            <v>11457.923199999999</v>
          </cell>
          <cell r="D27">
            <v>91910.740099999995</v>
          </cell>
          <cell r="F27">
            <v>7921.5582699999995</v>
          </cell>
          <cell r="H27">
            <v>62039.723330000001</v>
          </cell>
          <cell r="J27">
            <v>19379.481469999999</v>
          </cell>
          <cell r="L27">
            <v>153950.46343</v>
          </cell>
        </row>
        <row r="28">
          <cell r="B28">
            <v>48686.340100000001</v>
          </cell>
          <cell r="D28">
            <v>314975.54350000003</v>
          </cell>
          <cell r="F28">
            <v>30214.475900000001</v>
          </cell>
          <cell r="H28">
            <v>297924.59570000001</v>
          </cell>
          <cell r="J28">
            <v>78900.816000000006</v>
          </cell>
          <cell r="L28">
            <v>612900.13920000009</v>
          </cell>
        </row>
        <row r="29">
          <cell r="B29">
            <v>71234.901899999997</v>
          </cell>
          <cell r="D29">
            <v>520611.40110000002</v>
          </cell>
          <cell r="F29">
            <v>35433.674599999998</v>
          </cell>
          <cell r="H29">
            <v>264295.8639</v>
          </cell>
          <cell r="J29">
            <v>106668.5765</v>
          </cell>
          <cell r="L29">
            <v>784907.26500000001</v>
          </cell>
        </row>
        <row r="30">
          <cell r="B30">
            <v>25514.571400000001</v>
          </cell>
          <cell r="D30">
            <v>159426.89129999999</v>
          </cell>
          <cell r="F30">
            <v>28291.479600000002</v>
          </cell>
          <cell r="H30">
            <v>191799.86409999998</v>
          </cell>
          <cell r="J30">
            <v>53806.051000000007</v>
          </cell>
          <cell r="L30">
            <v>351226.75539999997</v>
          </cell>
        </row>
        <row r="31">
          <cell r="B31">
            <v>63379.256699999998</v>
          </cell>
          <cell r="D31">
            <v>431607.8272</v>
          </cell>
          <cell r="F31">
            <v>62677.583500000008</v>
          </cell>
          <cell r="H31">
            <v>434843.00699999998</v>
          </cell>
          <cell r="J31">
            <v>126056.84020000001</v>
          </cell>
          <cell r="L31">
            <v>866450.83419999992</v>
          </cell>
        </row>
        <row r="32">
          <cell r="B32">
            <v>28462.7006</v>
          </cell>
          <cell r="D32">
            <v>157371.9632</v>
          </cell>
          <cell r="F32">
            <v>7868.5925000000007</v>
          </cell>
          <cell r="H32">
            <v>48360.276400000002</v>
          </cell>
          <cell r="J32">
            <v>36331.293100000003</v>
          </cell>
          <cell r="L32">
            <v>205732.2396</v>
          </cell>
        </row>
        <row r="33">
          <cell r="B33">
            <v>73534.395199999999</v>
          </cell>
          <cell r="D33">
            <v>523283.18709999998</v>
          </cell>
          <cell r="F33">
            <v>70595.545499999993</v>
          </cell>
          <cell r="H33">
            <v>359715.34679999994</v>
          </cell>
          <cell r="J33">
            <v>144129.94069999998</v>
          </cell>
          <cell r="L33">
            <v>882998.53389999992</v>
          </cell>
        </row>
        <row r="34">
          <cell r="B34">
            <v>33849.906000000003</v>
          </cell>
          <cell r="D34">
            <v>277398.4387</v>
          </cell>
          <cell r="F34">
            <v>24024.434900000004</v>
          </cell>
          <cell r="H34">
            <v>164643.19680000001</v>
          </cell>
          <cell r="J34">
            <v>57874.34090000001</v>
          </cell>
          <cell r="L34">
            <v>442041.63549999997</v>
          </cell>
        </row>
        <row r="35">
          <cell r="B35">
            <v>14733.581899999999</v>
          </cell>
          <cell r="D35">
            <v>92053.003800000006</v>
          </cell>
          <cell r="F35">
            <v>7293.5031000000008</v>
          </cell>
          <cell r="H35">
            <v>42998.567999999999</v>
          </cell>
          <cell r="J35">
            <v>22027.084999999999</v>
          </cell>
          <cell r="L35">
            <v>135051.57180000001</v>
          </cell>
        </row>
        <row r="36">
          <cell r="B36">
            <v>13218.1968</v>
          </cell>
          <cell r="D36">
            <v>99212.448099999994</v>
          </cell>
          <cell r="F36">
            <v>9557.4369000000006</v>
          </cell>
          <cell r="H36">
            <v>65880.086900000009</v>
          </cell>
          <cell r="J36">
            <v>22775.633699999998</v>
          </cell>
          <cell r="L36">
            <v>165092.535</v>
          </cell>
        </row>
        <row r="37">
          <cell r="B37">
            <v>31670.4882</v>
          </cell>
          <cell r="D37">
            <v>269347.21600000001</v>
          </cell>
          <cell r="F37">
            <v>29355.550200000001</v>
          </cell>
          <cell r="H37">
            <v>190613.84450000001</v>
          </cell>
          <cell r="J37">
            <v>61026.038400000005</v>
          </cell>
          <cell r="L37">
            <v>459961.06050000002</v>
          </cell>
        </row>
        <row r="38">
          <cell r="B38">
            <v>1741791.8851999999</v>
          </cell>
          <cell r="D38">
            <v>12353044.1392</v>
          </cell>
          <cell r="F38">
            <v>1633667.8623010002</v>
          </cell>
          <cell r="H38">
            <v>11525387.467574997</v>
          </cell>
          <cell r="J38">
            <v>3375459.7475009998</v>
          </cell>
          <cell r="L38">
            <v>23878431.606774997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/>
  </sheetViews>
  <sheetFormatPr defaultRowHeight="21.95" customHeight="1" x14ac:dyDescent="0.2"/>
  <cols>
    <col min="1" max="1" width="7.125" customWidth="1"/>
    <col min="2" max="2" width="9.375" bestFit="1" customWidth="1"/>
    <col min="3" max="3" width="8.5" customWidth="1"/>
    <col min="4" max="4" width="9" customWidth="1"/>
    <col min="5" max="5" width="8.125" customWidth="1"/>
    <col min="6" max="6" width="9.75" customWidth="1"/>
    <col min="7" max="7" width="10.25" customWidth="1"/>
    <col min="12" max="12" width="10" customWidth="1"/>
    <col min="13" max="13" width="10.375" customWidth="1"/>
    <col min="14" max="14" width="9.625" customWidth="1"/>
  </cols>
  <sheetData>
    <row r="1" spans="1:14" ht="21.95" customHeight="1" x14ac:dyDescent="0.2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1.95" customHeight="1" x14ac:dyDescent="0.2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21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5" t="s">
        <v>20</v>
      </c>
    </row>
    <row r="4" spans="1:14" ht="21.95" customHeight="1" x14ac:dyDescent="0.2">
      <c r="A4" s="31" t="s">
        <v>21</v>
      </c>
      <c r="B4" s="33" t="s">
        <v>22</v>
      </c>
      <c r="C4" s="34"/>
      <c r="D4" s="34"/>
      <c r="E4" s="34"/>
      <c r="F4" s="34"/>
      <c r="G4" s="35"/>
      <c r="H4" s="33" t="s">
        <v>23</v>
      </c>
      <c r="I4" s="34"/>
      <c r="J4" s="34"/>
      <c r="K4" s="34"/>
      <c r="L4" s="34"/>
      <c r="M4" s="6"/>
      <c r="N4" s="31" t="s">
        <v>24</v>
      </c>
    </row>
    <row r="5" spans="1:14" ht="21.95" customHeight="1" x14ac:dyDescent="0.2">
      <c r="A5" s="32"/>
      <c r="B5" s="7" t="s">
        <v>25</v>
      </c>
      <c r="C5" s="8" t="s">
        <v>26</v>
      </c>
      <c r="D5" s="7" t="s">
        <v>27</v>
      </c>
      <c r="E5" s="7" t="s">
        <v>28</v>
      </c>
      <c r="F5" s="7" t="s">
        <v>29</v>
      </c>
      <c r="G5" s="9" t="s">
        <v>30</v>
      </c>
      <c r="H5" s="7" t="s">
        <v>25</v>
      </c>
      <c r="I5" s="7" t="s">
        <v>31</v>
      </c>
      <c r="J5" s="8" t="s">
        <v>26</v>
      </c>
      <c r="K5" s="10" t="s">
        <v>2</v>
      </c>
      <c r="L5" s="11" t="s">
        <v>3</v>
      </c>
      <c r="M5" s="7" t="s">
        <v>1</v>
      </c>
      <c r="N5" s="32"/>
    </row>
    <row r="6" spans="1:14" ht="21.95" customHeight="1" x14ac:dyDescent="0.2">
      <c r="A6" s="12" t="s">
        <v>4</v>
      </c>
      <c r="B6" s="13">
        <v>143.53606583999999</v>
      </c>
      <c r="C6" s="13">
        <v>9.5505197200000005</v>
      </c>
      <c r="D6" s="13">
        <v>40.144547719999998</v>
      </c>
      <c r="E6" s="13">
        <v>0.12307016</v>
      </c>
      <c r="F6" s="13">
        <f t="shared" ref="F6:F12" si="0">SUM(B6:E6)</f>
        <v>193.35420343999999</v>
      </c>
      <c r="G6" s="13">
        <f>F6</f>
        <v>193.35420343999999</v>
      </c>
      <c r="H6" s="13">
        <v>98.727195589999994</v>
      </c>
      <c r="I6" s="13">
        <v>81.749861440000004</v>
      </c>
      <c r="J6" s="13">
        <v>9.4554502599999992</v>
      </c>
      <c r="K6" s="13">
        <v>4.3663230000000001E-3</v>
      </c>
      <c r="L6" s="13">
        <f>SUM(H6:K6)</f>
        <v>189.93687361299999</v>
      </c>
      <c r="M6" s="13">
        <f>L6</f>
        <v>189.93687361299999</v>
      </c>
      <c r="N6" s="13">
        <f>F6+L6</f>
        <v>383.29107705299998</v>
      </c>
    </row>
    <row r="7" spans="1:14" ht="21.95" customHeight="1" x14ac:dyDescent="0.2">
      <c r="A7" s="12" t="s">
        <v>5</v>
      </c>
      <c r="B7" s="13">
        <v>90.748123300000003</v>
      </c>
      <c r="C7" s="13">
        <v>9.8044123499999998</v>
      </c>
      <c r="D7" s="13">
        <v>30.55198291</v>
      </c>
      <c r="E7" s="13">
        <v>8.0142980000000003E-2</v>
      </c>
      <c r="F7" s="13">
        <f t="shared" si="0"/>
        <v>131.18466154000001</v>
      </c>
      <c r="G7" s="13">
        <f>G6+F7</f>
        <v>324.53886497999997</v>
      </c>
      <c r="H7" s="13">
        <v>61.705585589999998</v>
      </c>
      <c r="I7" s="13">
        <v>55.509142320000002</v>
      </c>
      <c r="J7" s="13">
        <v>8.1906684399999996</v>
      </c>
      <c r="K7" s="13">
        <v>3.1014749999999998E-3</v>
      </c>
      <c r="L7" s="13">
        <f t="shared" ref="L7:L12" si="1">SUM(H7:K7)</f>
        <v>125.40849782499998</v>
      </c>
      <c r="M7" s="13">
        <f>M6+L7</f>
        <v>315.34537143799997</v>
      </c>
      <c r="N7" s="13">
        <f>F7+L7</f>
        <v>256.59315936500002</v>
      </c>
    </row>
    <row r="8" spans="1:14" ht="21.95" customHeight="1" x14ac:dyDescent="0.2">
      <c r="A8" s="12" t="s">
        <v>6</v>
      </c>
      <c r="B8" s="13">
        <v>143.69828894599999</v>
      </c>
      <c r="C8" s="13">
        <v>10.22167917</v>
      </c>
      <c r="D8" s="13">
        <v>43.909614199000004</v>
      </c>
      <c r="E8" s="13">
        <v>0.11930946000000001</v>
      </c>
      <c r="F8" s="13">
        <f t="shared" si="0"/>
        <v>197.94889177499999</v>
      </c>
      <c r="G8" s="13">
        <f>G7+F8</f>
        <v>522.48775675499996</v>
      </c>
      <c r="H8" s="13">
        <v>101.89031684</v>
      </c>
      <c r="I8" s="13">
        <v>89.789771160000001</v>
      </c>
      <c r="J8" s="13">
        <v>12.227288619999999</v>
      </c>
      <c r="K8" s="13">
        <v>9.9890599999999993E-3</v>
      </c>
      <c r="L8" s="13">
        <f t="shared" si="1"/>
        <v>203.91736568000002</v>
      </c>
      <c r="M8" s="13">
        <f>M7+L8</f>
        <v>519.26273711800002</v>
      </c>
      <c r="N8" s="13">
        <f>F8+L8</f>
        <v>401.86625745499998</v>
      </c>
    </row>
    <row r="9" spans="1:14" ht="21.95" customHeight="1" x14ac:dyDescent="0.2">
      <c r="A9" s="12" t="s">
        <v>7</v>
      </c>
      <c r="B9" s="13">
        <v>146.56825537399999</v>
      </c>
      <c r="C9" s="13">
        <v>9.6528333600000007</v>
      </c>
      <c r="D9" s="13">
        <v>40.766396828399998</v>
      </c>
      <c r="E9" s="13">
        <v>0.10550917999999999</v>
      </c>
      <c r="F9" s="13">
        <f t="shared" si="0"/>
        <v>197.09299474239998</v>
      </c>
      <c r="G9" s="13">
        <f>G8+F9</f>
        <v>719.58075149739989</v>
      </c>
      <c r="H9" s="13">
        <v>102.97134880999999</v>
      </c>
      <c r="I9" s="13">
        <v>107.8469138</v>
      </c>
      <c r="J9" s="13">
        <v>9.1208856300000001</v>
      </c>
      <c r="K9" s="13">
        <v>1.9757433000000001E-2</v>
      </c>
      <c r="L9" s="13">
        <f t="shared" si="1"/>
        <v>219.95890567299998</v>
      </c>
      <c r="M9" s="13">
        <f t="shared" ref="M9:M12" si="2">SUM(M8+L9)</f>
        <v>739.22164279100002</v>
      </c>
      <c r="N9" s="13">
        <f t="shared" ref="N9:N12" si="3">SUM(F9+L9)</f>
        <v>417.05190041539993</v>
      </c>
    </row>
    <row r="10" spans="1:14" ht="21.95" customHeight="1" x14ac:dyDescent="0.2">
      <c r="A10" s="12" t="s">
        <v>8</v>
      </c>
      <c r="B10" s="13">
        <v>145.67231899999999</v>
      </c>
      <c r="C10" s="13">
        <v>9.3255289999999995</v>
      </c>
      <c r="D10" s="13">
        <v>40.460507999999997</v>
      </c>
      <c r="E10" s="13">
        <v>9.9394999999999997E-2</v>
      </c>
      <c r="F10" s="13">
        <f t="shared" si="0"/>
        <v>195.55775099999997</v>
      </c>
      <c r="G10" s="13">
        <f t="shared" ref="G10:G12" si="4">G9+F10</f>
        <v>915.13850249739983</v>
      </c>
      <c r="H10" s="13">
        <v>101.09632677</v>
      </c>
      <c r="I10" s="13">
        <v>101.28381607999999</v>
      </c>
      <c r="J10" s="13">
        <v>8.93903566</v>
      </c>
      <c r="K10" s="13">
        <v>1.3185914999999999E-2</v>
      </c>
      <c r="L10" s="13">
        <f t="shared" si="1"/>
        <v>211.33236442500001</v>
      </c>
      <c r="M10" s="13">
        <f t="shared" si="2"/>
        <v>950.55400721600006</v>
      </c>
      <c r="N10" s="13">
        <f t="shared" si="3"/>
        <v>406.89011542499998</v>
      </c>
    </row>
    <row r="11" spans="1:14" ht="21.95" customHeight="1" x14ac:dyDescent="0.2">
      <c r="A11" s="12" t="s">
        <v>9</v>
      </c>
      <c r="B11" s="13">
        <v>143.524644</v>
      </c>
      <c r="C11" s="13">
        <v>9.3972040000000003</v>
      </c>
      <c r="D11" s="13">
        <v>37.788589999999999</v>
      </c>
      <c r="E11" s="13">
        <v>9.5831E-2</v>
      </c>
      <c r="F11" s="13">
        <f t="shared" si="0"/>
        <v>190.80626899999999</v>
      </c>
      <c r="G11" s="13">
        <f t="shared" si="4"/>
        <v>1105.9447714973999</v>
      </c>
      <c r="H11" s="13">
        <v>91.163667000000004</v>
      </c>
      <c r="I11" s="13">
        <v>294.86309699999998</v>
      </c>
      <c r="J11" s="13">
        <v>9.449897</v>
      </c>
      <c r="K11" s="14">
        <v>4.9649999999999998E-3</v>
      </c>
      <c r="L11" s="13">
        <f t="shared" si="1"/>
        <v>395.48162600000001</v>
      </c>
      <c r="M11" s="13">
        <f t="shared" si="2"/>
        <v>1346.035633216</v>
      </c>
      <c r="N11" s="13">
        <f>SUM(F11+L11)</f>
        <v>586.28789499999993</v>
      </c>
    </row>
    <row r="12" spans="1:14" ht="21.95" customHeight="1" x14ac:dyDescent="0.2">
      <c r="A12" s="12" t="s">
        <v>10</v>
      </c>
      <c r="B12" s="13">
        <v>144.03387154000001</v>
      </c>
      <c r="C12" s="13">
        <v>7.4239633300000003</v>
      </c>
      <c r="D12" s="13">
        <v>39.526354026999996</v>
      </c>
      <c r="E12" s="13">
        <v>0.10615355999999999</v>
      </c>
      <c r="F12" s="13">
        <f t="shared" si="0"/>
        <v>191.09034245699999</v>
      </c>
      <c r="G12" s="13">
        <f t="shared" si="4"/>
        <v>1297.0351139543998</v>
      </c>
      <c r="H12" s="13">
        <v>89.993769119999996</v>
      </c>
      <c r="I12" s="13">
        <v>257.07623888000001</v>
      </c>
      <c r="J12" s="13">
        <v>8.2438623500000006</v>
      </c>
      <c r="K12" s="13">
        <v>1.912916E-3</v>
      </c>
      <c r="L12" s="13">
        <f t="shared" si="1"/>
        <v>355.31578326599998</v>
      </c>
      <c r="M12" s="13">
        <f t="shared" si="2"/>
        <v>1701.3514164819999</v>
      </c>
      <c r="N12" s="13">
        <f t="shared" si="3"/>
        <v>546.40612572299995</v>
      </c>
    </row>
    <row r="13" spans="1:14" ht="21.95" customHeight="1" x14ac:dyDescent="0.2">
      <c r="A13" s="12" t="s">
        <v>11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21.95" customHeight="1" x14ac:dyDescent="0.2">
      <c r="A14" s="12" t="s">
        <v>12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21.95" customHeight="1" x14ac:dyDescent="0.2">
      <c r="A15" s="12" t="s">
        <v>13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21.95" customHeight="1" x14ac:dyDescent="0.2">
      <c r="A16" s="12" t="s">
        <v>14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21.95" customHeight="1" x14ac:dyDescent="0.2">
      <c r="A17" s="12" t="s">
        <v>15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21.95" customHeight="1" x14ac:dyDescent="0.2">
      <c r="A18" s="7" t="s">
        <v>16</v>
      </c>
      <c r="B18" s="13">
        <f>SUM(B6:B17)</f>
        <v>957.78156799999988</v>
      </c>
      <c r="C18" s="13">
        <f>SUM(C6:C17)</f>
        <v>65.376140930000005</v>
      </c>
      <c r="D18" s="13">
        <f>SUM(D6:D17)</f>
        <v>273.14799368440003</v>
      </c>
      <c r="E18" s="13">
        <f>SUM(E6:E17)</f>
        <v>0.72941133999999996</v>
      </c>
      <c r="F18" s="13">
        <f>SUM(F6:F17)</f>
        <v>1297.0351139543998</v>
      </c>
      <c r="G18" s="13">
        <f>G12</f>
        <v>1297.0351139543998</v>
      </c>
      <c r="H18" s="13">
        <f>SUM(H6:H17)</f>
        <v>647.54820972000005</v>
      </c>
      <c r="I18" s="13">
        <f>SUM(I6:I17)</f>
        <v>988.11884068000006</v>
      </c>
      <c r="J18" s="13">
        <f>SUM(J6:J17)</f>
        <v>65.627087960000011</v>
      </c>
      <c r="K18" s="13">
        <f>SUM(K6:K17)</f>
        <v>5.7278121999999994E-2</v>
      </c>
      <c r="L18" s="13">
        <f>SUM(L6:L17)</f>
        <v>1701.3514164819999</v>
      </c>
      <c r="M18" s="13">
        <f>M12</f>
        <v>1701.3514164819999</v>
      </c>
      <c r="N18" s="13">
        <f>SUM(N6:N17)</f>
        <v>2998.3865304363994</v>
      </c>
    </row>
  </sheetData>
  <mergeCells count="5">
    <mergeCell ref="A2:N2"/>
    <mergeCell ref="A4:A5"/>
    <mergeCell ref="B4:G4"/>
    <mergeCell ref="H4:L4"/>
    <mergeCell ref="N4:N5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/>
  </sheetViews>
  <sheetFormatPr defaultRowHeight="21.95" customHeight="1" x14ac:dyDescent="0.2"/>
  <cols>
    <col min="1" max="1" width="22.5" customWidth="1"/>
    <col min="2" max="2" width="13.625" customWidth="1"/>
    <col min="3" max="3" width="13.5" customWidth="1"/>
    <col min="4" max="4" width="13.625" customWidth="1"/>
    <col min="5" max="5" width="13.375" customWidth="1"/>
    <col min="6" max="6" width="13.75" customWidth="1"/>
    <col min="7" max="7" width="14" customWidth="1"/>
    <col min="8" max="8" width="15.375" customWidth="1"/>
  </cols>
  <sheetData>
    <row r="1" spans="1:8" ht="21.95" customHeight="1" x14ac:dyDescent="0.2">
      <c r="A1" s="1" t="s">
        <v>32</v>
      </c>
      <c r="B1" s="2"/>
      <c r="C1" s="2"/>
      <c r="D1" s="2"/>
      <c r="E1" s="2"/>
      <c r="F1" s="2"/>
      <c r="G1" s="2"/>
      <c r="H1" s="2"/>
    </row>
    <row r="2" spans="1:8" ht="21.95" customHeight="1" x14ac:dyDescent="0.2">
      <c r="A2" s="36" t="s">
        <v>33</v>
      </c>
      <c r="B2" s="36"/>
      <c r="C2" s="36"/>
      <c r="D2" s="36"/>
      <c r="E2" s="36"/>
      <c r="F2" s="36"/>
      <c r="G2" s="36"/>
      <c r="H2" s="36"/>
    </row>
    <row r="3" spans="1:8" ht="21.95" customHeight="1" x14ac:dyDescent="0.2">
      <c r="A3" s="15" t="s">
        <v>34</v>
      </c>
      <c r="B3" s="15"/>
      <c r="C3" s="15"/>
      <c r="D3" s="16"/>
      <c r="E3" s="16"/>
      <c r="F3" s="15"/>
      <c r="G3" s="15"/>
      <c r="H3" s="15" t="s">
        <v>17</v>
      </c>
    </row>
    <row r="4" spans="1:8" ht="21.95" customHeight="1" x14ac:dyDescent="0.2">
      <c r="A4" s="37" t="s">
        <v>35</v>
      </c>
      <c r="B4" s="37" t="s">
        <v>36</v>
      </c>
      <c r="C4" s="37"/>
      <c r="D4" s="37"/>
      <c r="E4" s="37"/>
      <c r="F4" s="37" t="s">
        <v>37</v>
      </c>
      <c r="G4" s="37"/>
      <c r="H4" s="37"/>
    </row>
    <row r="5" spans="1:8" ht="21.95" customHeight="1" x14ac:dyDescent="0.2">
      <c r="A5" s="37"/>
      <c r="B5" s="7" t="s">
        <v>38</v>
      </c>
      <c r="C5" s="7" t="s">
        <v>39</v>
      </c>
      <c r="D5" s="17" t="s">
        <v>40</v>
      </c>
      <c r="E5" s="17" t="s">
        <v>41</v>
      </c>
      <c r="F5" s="7" t="s">
        <v>38</v>
      </c>
      <c r="G5" s="7" t="s">
        <v>39</v>
      </c>
      <c r="H5" s="17" t="s">
        <v>40</v>
      </c>
    </row>
    <row r="6" spans="1:8" ht="21.95" customHeight="1" x14ac:dyDescent="0.2">
      <c r="A6" s="18" t="s">
        <v>42</v>
      </c>
      <c r="B6" s="13">
        <f>SUM(B7:B10)</f>
        <v>191.09034245699999</v>
      </c>
      <c r="C6" s="13">
        <f>SUM(C7:C10)</f>
        <v>174.17918848999997</v>
      </c>
      <c r="D6" s="19">
        <f>(B6-C6)/C6</f>
        <v>9.7090554351566091E-2</v>
      </c>
      <c r="E6" s="19">
        <f>(B6-'[1]2018年6月'!B2)/'[1]2018年6月'!B2</f>
        <v>1.4888056796498925E-3</v>
      </c>
      <c r="F6" s="13">
        <f>SUM(F7:F10)</f>
        <v>1297.0351132388998</v>
      </c>
      <c r="G6" s="13">
        <f>SUM(G7:G10)</f>
        <v>1235.3044139359001</v>
      </c>
      <c r="H6" s="19">
        <f>(F6-G6)/G6</f>
        <v>4.9972054342714359E-2</v>
      </c>
    </row>
    <row r="7" spans="1:8" ht="21.95" customHeight="1" x14ac:dyDescent="0.2">
      <c r="A7" s="20" t="s">
        <v>43</v>
      </c>
      <c r="B7" s="13">
        <v>144.03387154000001</v>
      </c>
      <c r="C7" s="13">
        <v>127.07881251999999</v>
      </c>
      <c r="D7" s="19">
        <f t="shared" ref="D7:D18" si="0">(B7-C7)/C7</f>
        <v>0.13342160415082246</v>
      </c>
      <c r="E7" s="19">
        <f>(B7-'[1]2018年6月'!B3)/'[1]2018年6月'!B3</f>
        <v>3.5480146531491272E-3</v>
      </c>
      <c r="F7" s="13">
        <v>957.78156825999997</v>
      </c>
      <c r="G7" s="13">
        <v>891.11036674000002</v>
      </c>
      <c r="H7" s="19">
        <f>(F7-G7)/G7</f>
        <v>7.4818119066336328E-2</v>
      </c>
    </row>
    <row r="8" spans="1:8" ht="21.95" customHeight="1" x14ac:dyDescent="0.2">
      <c r="A8" s="20" t="s">
        <v>44</v>
      </c>
      <c r="B8" s="13">
        <v>7.4239633300000003</v>
      </c>
      <c r="C8" s="13">
        <v>8.5167943299999997</v>
      </c>
      <c r="D8" s="19">
        <f>(B8-C8)/C8</f>
        <v>-0.12831482805103731</v>
      </c>
      <c r="E8" s="19">
        <f>(B8-'[1]2018年6月'!B4)/'[1]2018年6月'!B4</f>
        <v>-0.20998167859290912</v>
      </c>
      <c r="F8" s="13">
        <v>65.376140820000003</v>
      </c>
      <c r="G8" s="13">
        <v>73.982817219999987</v>
      </c>
      <c r="H8" s="19">
        <f>(F8-G8)/G8</f>
        <v>-0.11633345043358684</v>
      </c>
    </row>
    <row r="9" spans="1:8" ht="21.95" customHeight="1" x14ac:dyDescent="0.2">
      <c r="A9" s="20" t="s">
        <v>45</v>
      </c>
      <c r="B9" s="13">
        <v>39.526354026999996</v>
      </c>
      <c r="C9" s="13">
        <v>38.385807020000001</v>
      </c>
      <c r="D9" s="19">
        <f>(B9-C9)/C9</f>
        <v>2.9712727060961373E-2</v>
      </c>
      <c r="E9" s="19">
        <f>(B9-'[1]2018年6月'!B5)/'[1]2018年6月'!B5</f>
        <v>4.5986474409338833E-2</v>
      </c>
      <c r="F9" s="13">
        <v>273.14799303889998</v>
      </c>
      <c r="G9" s="13">
        <v>269.07907904590002</v>
      </c>
      <c r="H9" s="19">
        <f>(F9-G9)/G9</f>
        <v>1.512162895542646E-2</v>
      </c>
    </row>
    <row r="10" spans="1:8" ht="21.95" customHeight="1" x14ac:dyDescent="0.2">
      <c r="A10" s="20" t="s">
        <v>46</v>
      </c>
      <c r="B10" s="13">
        <v>0.10615355999999999</v>
      </c>
      <c r="C10" s="13">
        <v>0.19777462000000001</v>
      </c>
      <c r="D10" s="19">
        <f>(B10-C10)/C10</f>
        <v>-0.46325994710544766</v>
      </c>
      <c r="E10" s="19">
        <f>(B10-'[1]2018年6月'!B6)/'[1]2018年6月'!B6</f>
        <v>0.1077162922227671</v>
      </c>
      <c r="F10" s="13">
        <v>0.72941111999999997</v>
      </c>
      <c r="G10" s="13">
        <v>1.1321509299999999</v>
      </c>
      <c r="H10" s="19">
        <f>(F10-G10)/G10</f>
        <v>-0.3557297877236209</v>
      </c>
    </row>
    <row r="11" spans="1:8" ht="21.95" customHeight="1" x14ac:dyDescent="0.2">
      <c r="A11" s="18" t="s">
        <v>47</v>
      </c>
      <c r="B11" s="13">
        <f>SUM(B12:B15)</f>
        <v>355.31578326599998</v>
      </c>
      <c r="C11" s="13">
        <f>SUM(C12:C15)</f>
        <v>163.36678623010002</v>
      </c>
      <c r="D11" s="19">
        <f t="shared" si="0"/>
        <v>1.1749572937398809</v>
      </c>
      <c r="E11" s="19">
        <f>(B11-'[1]2018年6月'!B7)/'[1]2018年6月'!B7</f>
        <v>-0.10156184280986046</v>
      </c>
      <c r="F11" s="13">
        <f>SUM(F12:F15)</f>
        <v>1701.3514168479999</v>
      </c>
      <c r="G11" s="13">
        <f>SUM(G12:G15)</f>
        <v>1152.5387450704998</v>
      </c>
      <c r="H11" s="19">
        <f t="shared" ref="H11:H18" si="1">(F11-G11)/G11</f>
        <v>0.47617719935647779</v>
      </c>
    </row>
    <row r="12" spans="1:8" ht="21.95" customHeight="1" x14ac:dyDescent="0.2">
      <c r="A12" s="21" t="s">
        <v>48</v>
      </c>
      <c r="B12" s="13">
        <v>89.993769119999996</v>
      </c>
      <c r="C12" s="13">
        <v>86.509623940000012</v>
      </c>
      <c r="D12" s="19">
        <f t="shared" si="0"/>
        <v>4.0274654094167181E-2</v>
      </c>
      <c r="E12" s="19">
        <f>(B12-'[1]2018年6月'!B8)/'[1]2018年6月'!B8</f>
        <v>-1.2832940122954989E-2</v>
      </c>
      <c r="F12" s="13">
        <v>647.54820962999997</v>
      </c>
      <c r="G12" s="13">
        <v>606.33466290000001</v>
      </c>
      <c r="H12" s="19">
        <f t="shared" si="1"/>
        <v>6.7971615762295823E-2</v>
      </c>
    </row>
    <row r="13" spans="1:8" ht="21.95" customHeight="1" x14ac:dyDescent="0.2">
      <c r="A13" s="21" t="s">
        <v>49</v>
      </c>
      <c r="B13" s="13">
        <v>257.07623888000001</v>
      </c>
      <c r="C13" s="13">
        <v>67.766547159999988</v>
      </c>
      <c r="D13" s="19">
        <f t="shared" si="0"/>
        <v>2.793556698012531</v>
      </c>
      <c r="E13" s="19">
        <f>(B13-'[1]2018年6月'!B9)/'[1]2018年6月'!B9</f>
        <v>-0.12815051630553814</v>
      </c>
      <c r="F13" s="13">
        <v>988.11884090000001</v>
      </c>
      <c r="G13" s="13">
        <v>473.48058247999995</v>
      </c>
      <c r="H13" s="19">
        <f t="shared" si="1"/>
        <v>1.0869257947695006</v>
      </c>
    </row>
    <row r="14" spans="1:8" ht="21.95" customHeight="1" x14ac:dyDescent="0.2">
      <c r="A14" s="21" t="s">
        <v>50</v>
      </c>
      <c r="B14" s="13">
        <v>8.2438623500000006</v>
      </c>
      <c r="C14" s="13">
        <v>9.0853104431000009</v>
      </c>
      <c r="D14" s="19">
        <f>(B14-C14)/C14</f>
        <v>-9.2616328123278704E-2</v>
      </c>
      <c r="E14" s="19">
        <f>(B14-'[1]2018年6月'!B10)/'[1]2018年6月'!B10</f>
        <v>-0.12762410532093624</v>
      </c>
      <c r="F14" s="13">
        <v>65.627088279999995</v>
      </c>
      <c r="G14" s="13">
        <v>72.66707273450001</v>
      </c>
      <c r="H14" s="19">
        <f t="shared" si="1"/>
        <v>-9.6879978642068723E-2</v>
      </c>
    </row>
    <row r="15" spans="1:8" ht="21.95" customHeight="1" x14ac:dyDescent="0.2">
      <c r="A15" s="21" t="s">
        <v>51</v>
      </c>
      <c r="B15" s="13">
        <v>1.912916E-3</v>
      </c>
      <c r="C15" s="14">
        <v>5.3046870000000006E-3</v>
      </c>
      <c r="D15" s="19">
        <f>(B15-C15)/C15</f>
        <v>-0.63939135334469321</v>
      </c>
      <c r="E15" s="19">
        <f>(B15-'[1]2018年6月'!B11)/'[1]2018年6月'!B11</f>
        <v>-0.6147198388721048</v>
      </c>
      <c r="F15" s="13">
        <v>5.7278038000000003E-2</v>
      </c>
      <c r="G15" s="13">
        <v>5.6426956E-2</v>
      </c>
      <c r="H15" s="19">
        <f t="shared" si="1"/>
        <v>1.5082897613686674E-2</v>
      </c>
    </row>
    <row r="16" spans="1:8" ht="21.95" customHeight="1" x14ac:dyDescent="0.2">
      <c r="A16" s="18" t="s">
        <v>52</v>
      </c>
      <c r="B16" s="13">
        <f>B6+B11</f>
        <v>546.40612572299995</v>
      </c>
      <c r="C16" s="13">
        <f>C6+C11</f>
        <v>337.54597472009999</v>
      </c>
      <c r="D16" s="19">
        <f t="shared" si="0"/>
        <v>0.61876060342918038</v>
      </c>
      <c r="E16" s="19">
        <f>(B16-'[1]2018年6月'!B12)/'[1]2018年6月'!B12</f>
        <v>-6.8024207248897739E-2</v>
      </c>
      <c r="F16" s="13">
        <f>F6+F11</f>
        <v>2998.3865300868997</v>
      </c>
      <c r="G16" s="13">
        <f>G6+G11</f>
        <v>2387.8431590064001</v>
      </c>
      <c r="H16" s="19">
        <f t="shared" si="1"/>
        <v>0.25568822172330252</v>
      </c>
    </row>
    <row r="17" spans="1:8" ht="21.95" customHeight="1" x14ac:dyDescent="0.2">
      <c r="A17" s="21" t="s">
        <v>53</v>
      </c>
      <c r="B17" s="13">
        <f>B7+B12</f>
        <v>234.02764066</v>
      </c>
      <c r="C17" s="13">
        <f>C7+C12</f>
        <v>213.58843646</v>
      </c>
      <c r="D17" s="19">
        <f>(B17-C17)/C17</f>
        <v>9.5694338788924929E-2</v>
      </c>
      <c r="E17" s="19">
        <f>(B17-'[1]2018年6月'!B13)/'[1]2018年6月'!B13</f>
        <v>-2.8150969137955739E-3</v>
      </c>
      <c r="F17" s="13">
        <f>F7+F12</f>
        <v>1605.3297778900001</v>
      </c>
      <c r="G17" s="13">
        <f>G7+G12</f>
        <v>1497.44502964</v>
      </c>
      <c r="H17" s="19">
        <f t="shared" si="1"/>
        <v>7.204588222910363E-2</v>
      </c>
    </row>
    <row r="18" spans="1:8" ht="21.95" customHeight="1" x14ac:dyDescent="0.2">
      <c r="A18" s="21" t="s">
        <v>54</v>
      </c>
      <c r="B18" s="13">
        <f>B13</f>
        <v>257.07623888000001</v>
      </c>
      <c r="C18" s="13">
        <f>C13</f>
        <v>67.766547159999988</v>
      </c>
      <c r="D18" s="19">
        <f t="shared" si="0"/>
        <v>2.793556698012531</v>
      </c>
      <c r="E18" s="19">
        <f>(B18-'[1]2018年6月'!B14)/'[1]2018年6月'!B14</f>
        <v>-0.12815051630553814</v>
      </c>
      <c r="F18" s="13">
        <f>F13</f>
        <v>988.11884090000001</v>
      </c>
      <c r="G18" s="13">
        <f>G13</f>
        <v>473.48058247999995</v>
      </c>
      <c r="H18" s="19">
        <f t="shared" si="1"/>
        <v>1.0869257947695006</v>
      </c>
    </row>
    <row r="19" spans="1:8" ht="21.95" customHeight="1" x14ac:dyDescent="0.2">
      <c r="A19" s="21" t="s">
        <v>55</v>
      </c>
      <c r="B19" s="13">
        <f>B8+B14</f>
        <v>15.66782568</v>
      </c>
      <c r="C19" s="13">
        <f>C8+C14</f>
        <v>17.602104773100002</v>
      </c>
      <c r="D19" s="19">
        <f>(B19-C19)/C19</f>
        <v>-0.10988907963188689</v>
      </c>
      <c r="E19" s="19">
        <f>(B19-'[1]2018年6月'!B15)/'[1]2018年6月'!B15</f>
        <v>-0.1686877637043491</v>
      </c>
      <c r="F19" s="13">
        <f>F8+F14</f>
        <v>131.0032291</v>
      </c>
      <c r="G19" s="13">
        <f>G8+G14</f>
        <v>146.6498899545</v>
      </c>
      <c r="H19" s="19">
        <f>(F19-G19)/G19</f>
        <v>-0.10669398292323694</v>
      </c>
    </row>
    <row r="20" spans="1:8" ht="21.95" customHeight="1" x14ac:dyDescent="0.2">
      <c r="A20" s="21" t="s">
        <v>56</v>
      </c>
      <c r="B20" s="13">
        <f>B9+B15</f>
        <v>39.528266942999998</v>
      </c>
      <c r="C20" s="13">
        <f>C9+C15</f>
        <v>38.391111707</v>
      </c>
      <c r="D20" s="19">
        <f>(B20-C20)/C20</f>
        <v>2.9620273689356491E-2</v>
      </c>
      <c r="E20" s="19">
        <f>(B20-'[1]2018年6月'!B16)/'[1]2018年6月'!B16</f>
        <v>4.5899676360162484E-2</v>
      </c>
      <c r="F20" s="13">
        <f>F9+F15</f>
        <v>273.20527107689998</v>
      </c>
      <c r="G20" s="13">
        <f>G9+G15</f>
        <v>269.13550600190001</v>
      </c>
      <c r="H20" s="19">
        <f>(F20-G20)/G20</f>
        <v>1.5121620835012504E-2</v>
      </c>
    </row>
    <row r="21" spans="1:8" ht="21.95" customHeight="1" x14ac:dyDescent="0.2">
      <c r="A21" s="21" t="s">
        <v>57</v>
      </c>
      <c r="B21" s="13">
        <f>B10</f>
        <v>0.10615355999999999</v>
      </c>
      <c r="C21" s="13">
        <f>C10</f>
        <v>0.19777462000000001</v>
      </c>
      <c r="D21" s="19">
        <f>(B21-C21)/C21</f>
        <v>-0.46325994710544766</v>
      </c>
      <c r="E21" s="19">
        <f>(B21-'[1]2018年6月'!B17)/'[1]2018年6月'!B17</f>
        <v>0.1077162922227671</v>
      </c>
      <c r="F21" s="13">
        <f>F10</f>
        <v>0.72941111999999997</v>
      </c>
      <c r="G21" s="13">
        <f>G10</f>
        <v>1.1321509299999999</v>
      </c>
      <c r="H21" s="19">
        <f>(F21-G21)/G21</f>
        <v>-0.3557297877236209</v>
      </c>
    </row>
  </sheetData>
  <mergeCells count="4">
    <mergeCell ref="A2:H2"/>
    <mergeCell ref="A4:A5"/>
    <mergeCell ref="B4:E4"/>
    <mergeCell ref="F4:H4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U29" sqref="U29"/>
    </sheetView>
  </sheetViews>
  <sheetFormatPr defaultRowHeight="14.25" x14ac:dyDescent="0.2"/>
  <cols>
    <col min="2" max="2" width="9.5" customWidth="1"/>
    <col min="3" max="3" width="9.625" customWidth="1"/>
    <col min="4" max="4" width="9.75" customWidth="1"/>
    <col min="5" max="5" width="9.625" customWidth="1"/>
    <col min="6" max="6" width="9.75" customWidth="1"/>
    <col min="7" max="7" width="10.375" customWidth="1"/>
    <col min="8" max="9" width="10" customWidth="1"/>
    <col min="10" max="10" width="9.625" customWidth="1"/>
    <col min="12" max="12" width="9.5" customWidth="1"/>
  </cols>
  <sheetData>
    <row r="1" spans="1:13" ht="16.5" customHeight="1" x14ac:dyDescent="0.3">
      <c r="A1" s="1" t="s">
        <v>99</v>
      </c>
      <c r="B1" s="22"/>
      <c r="C1" s="23"/>
      <c r="D1" s="22"/>
      <c r="E1" s="23"/>
      <c r="F1" s="22"/>
      <c r="G1" s="23"/>
      <c r="H1" s="22"/>
      <c r="I1" s="23"/>
      <c r="J1" s="22"/>
      <c r="K1" s="23"/>
      <c r="L1" s="22"/>
      <c r="M1" s="23"/>
    </row>
    <row r="2" spans="1:13" ht="20.25" customHeight="1" x14ac:dyDescent="0.3">
      <c r="A2" s="38" t="s">
        <v>58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4.1" customHeight="1" x14ac:dyDescent="0.25">
      <c r="A3" s="24"/>
      <c r="B3" s="25"/>
      <c r="C3" s="26"/>
      <c r="D3" s="25"/>
      <c r="E3" s="26"/>
      <c r="F3" s="25"/>
      <c r="G3" s="26"/>
      <c r="H3" s="25"/>
      <c r="I3" s="26"/>
      <c r="J3" s="25"/>
      <c r="K3" s="26"/>
      <c r="L3" s="40" t="s">
        <v>59</v>
      </c>
      <c r="M3" s="40"/>
    </row>
    <row r="4" spans="1:13" ht="14.1" customHeight="1" x14ac:dyDescent="0.2">
      <c r="A4" s="37" t="s">
        <v>60</v>
      </c>
      <c r="B4" s="37" t="s">
        <v>0</v>
      </c>
      <c r="C4" s="41"/>
      <c r="D4" s="41"/>
      <c r="E4" s="41"/>
      <c r="F4" s="37" t="s">
        <v>61</v>
      </c>
      <c r="G4" s="41"/>
      <c r="H4" s="41"/>
      <c r="I4" s="41"/>
      <c r="J4" s="37" t="s">
        <v>62</v>
      </c>
      <c r="K4" s="41"/>
      <c r="L4" s="41"/>
      <c r="M4" s="41"/>
    </row>
    <row r="5" spans="1:13" ht="14.1" customHeight="1" x14ac:dyDescent="0.2">
      <c r="A5" s="37"/>
      <c r="B5" s="33" t="s">
        <v>36</v>
      </c>
      <c r="C5" s="34"/>
      <c r="D5" s="37" t="s">
        <v>37</v>
      </c>
      <c r="E5" s="41"/>
      <c r="F5" s="33" t="s">
        <v>36</v>
      </c>
      <c r="G5" s="34"/>
      <c r="H5" s="37" t="s">
        <v>37</v>
      </c>
      <c r="I5" s="41"/>
      <c r="J5" s="33" t="s">
        <v>36</v>
      </c>
      <c r="K5" s="34"/>
      <c r="L5" s="37" t="s">
        <v>37</v>
      </c>
      <c r="M5" s="41"/>
    </row>
    <row r="6" spans="1:13" ht="14.1" customHeight="1" x14ac:dyDescent="0.2">
      <c r="A6" s="37"/>
      <c r="B6" s="42" t="s">
        <v>63</v>
      </c>
      <c r="C6" s="27" t="s">
        <v>64</v>
      </c>
      <c r="D6" s="43" t="s">
        <v>65</v>
      </c>
      <c r="E6" s="27" t="s">
        <v>64</v>
      </c>
      <c r="F6" s="42" t="s">
        <v>63</v>
      </c>
      <c r="G6" s="27" t="s">
        <v>64</v>
      </c>
      <c r="H6" s="42" t="s">
        <v>65</v>
      </c>
      <c r="I6" s="27" t="s">
        <v>64</v>
      </c>
      <c r="J6" s="42" t="s">
        <v>63</v>
      </c>
      <c r="K6" s="27" t="s">
        <v>64</v>
      </c>
      <c r="L6" s="42" t="s">
        <v>65</v>
      </c>
      <c r="M6" s="27" t="s">
        <v>64</v>
      </c>
    </row>
    <row r="7" spans="1:13" ht="14.1" customHeight="1" x14ac:dyDescent="0.2">
      <c r="A7" s="37"/>
      <c r="B7" s="42"/>
      <c r="C7" s="28" t="s">
        <v>66</v>
      </c>
      <c r="D7" s="44"/>
      <c r="E7" s="28" t="s">
        <v>66</v>
      </c>
      <c r="F7" s="42"/>
      <c r="G7" s="28" t="s">
        <v>66</v>
      </c>
      <c r="H7" s="42"/>
      <c r="I7" s="28" t="s">
        <v>66</v>
      </c>
      <c r="J7" s="42"/>
      <c r="K7" s="28" t="s">
        <v>66</v>
      </c>
      <c r="L7" s="42"/>
      <c r="M7" s="28" t="s">
        <v>66</v>
      </c>
    </row>
    <row r="8" spans="1:13" ht="14.1" customHeight="1" x14ac:dyDescent="0.2">
      <c r="A8" s="7" t="s">
        <v>67</v>
      </c>
      <c r="B8" s="29">
        <v>35801.179200000006</v>
      </c>
      <c r="C8" s="29">
        <f>(B8-[2]与17年同期销量比较!B7)/[2]与17年同期销量比较!B7*100</f>
        <v>-1.1709078400319504</v>
      </c>
      <c r="D8" s="29">
        <v>267054.92320000002</v>
      </c>
      <c r="E8" s="29">
        <f>(D8-[2]与17年同期销量比较!D7)/[2]与17年同期销量比较!D7*100</f>
        <v>1.2843336591107959</v>
      </c>
      <c r="F8" s="29">
        <v>100421.2451</v>
      </c>
      <c r="G8" s="29">
        <f>(F8-[2]与17年同期销量比较!F7)/[2]与17年同期销量比较!F7*100</f>
        <v>109.08650949299906</v>
      </c>
      <c r="H8" s="29">
        <v>427368.58480000001</v>
      </c>
      <c r="I8" s="29">
        <f>(H8-[2]与17年同期销量比较!H7)/[2]与17年同期销量比较!H7*100</f>
        <v>21.43204209397642</v>
      </c>
      <c r="J8" s="29">
        <f>B8+F8</f>
        <v>136222.42430000001</v>
      </c>
      <c r="K8" s="29">
        <f>(J8-[2]与17年同期销量比较!J7)/[2]与17年同期销量比较!J7*100</f>
        <v>61.680839295248745</v>
      </c>
      <c r="L8" s="29">
        <f>D8+H8</f>
        <v>694423.50800000003</v>
      </c>
      <c r="M8" s="29">
        <f>(L8-[2]与17年同期销量比较!L7)/[2]与17年同期销量比较!L7*100</f>
        <v>12.802674802004773</v>
      </c>
    </row>
    <row r="9" spans="1:13" ht="14.1" customHeight="1" x14ac:dyDescent="0.2">
      <c r="A9" s="7" t="s">
        <v>68</v>
      </c>
      <c r="B9" s="29">
        <v>30456.036211000002</v>
      </c>
      <c r="C9" s="29">
        <f>(B9-[2]与17年同期销量比较!B8)/[2]与17年同期销量比较!B8*100</f>
        <v>4.5729257947404225</v>
      </c>
      <c r="D9" s="29">
        <v>229845.82088199997</v>
      </c>
      <c r="E9" s="29">
        <f>(D9-[2]与17年同期销量比较!D8)/[2]与17年同期销量比较!D8*100</f>
        <v>2.0589399820476801</v>
      </c>
      <c r="F9" s="29">
        <v>65406.9493</v>
      </c>
      <c r="G9" s="29">
        <f>(F9-[2]与17年同期销量比较!F8)/[2]与17年同期销量比较!F8*100</f>
        <v>119.66607399287521</v>
      </c>
      <c r="H9" s="29">
        <v>311037.50170000002</v>
      </c>
      <c r="I9" s="29">
        <f>(H9-[2]与17年同期销量比较!H8)/[2]与17年同期销量比较!H8*100</f>
        <v>80.485045292834698</v>
      </c>
      <c r="J9" s="29">
        <f>B9+F9</f>
        <v>95862.985511000006</v>
      </c>
      <c r="K9" s="29">
        <f>(J9-[2]与17年同期销量比较!J8)/[2]与17年同期销量比较!J8*100</f>
        <v>62.755951652162665</v>
      </c>
      <c r="L9" s="29">
        <f>D9+H9</f>
        <v>540883.32258199994</v>
      </c>
      <c r="M9" s="29">
        <f>(L9-[2]与17年同期销量比较!L8)/[2]与17年同期销量比较!L8*100</f>
        <v>36.056514109275184</v>
      </c>
    </row>
    <row r="10" spans="1:13" ht="14.1" customHeight="1" x14ac:dyDescent="0.2">
      <c r="A10" s="7" t="s">
        <v>69</v>
      </c>
      <c r="B10" s="29">
        <v>48593.979755000008</v>
      </c>
      <c r="C10" s="29">
        <f>(B10-[2]与17年同期销量比较!B9)/[2]与17年同期销量比较!B9*100</f>
        <v>14.640312284455122</v>
      </c>
      <c r="D10" s="29">
        <v>344651.54961400002</v>
      </c>
      <c r="E10" s="29">
        <f>(D10-[2]与17年同期销量比较!D9)/[2]与17年同期销量比较!D9*100</f>
        <v>5.3925270752643506</v>
      </c>
      <c r="F10" s="29">
        <v>147992.8891</v>
      </c>
      <c r="G10" s="29">
        <f>(F10-[2]与17年同期销量比较!F9)/[2]与17年同期销量比较!F9*100</f>
        <v>148.41919844654535</v>
      </c>
      <c r="H10" s="29">
        <v>840755.78</v>
      </c>
      <c r="I10" s="29">
        <f>(H10-[2]与17年同期销量比较!H9)/[2]与17年同期销量比较!H9*100</f>
        <v>42.080683566517301</v>
      </c>
      <c r="J10" s="29">
        <f t="shared" ref="J10:J39" si="0">B10+F10</f>
        <v>196586.86885500001</v>
      </c>
      <c r="K10" s="29">
        <f>(J10-[2]与17年同期销量比较!J9)/[2]与17年同期销量比较!J9*100</f>
        <v>92.803927770337907</v>
      </c>
      <c r="L10" s="29">
        <f t="shared" ref="L10:L39" si="1">D10+H10</f>
        <v>1185407.3296139999</v>
      </c>
      <c r="M10" s="29">
        <f>(L10-[2]与17年同期销量比较!L9)/[2]与17年同期销量比较!L9*100</f>
        <v>29.022189211007287</v>
      </c>
    </row>
    <row r="11" spans="1:13" ht="14.1" customHeight="1" x14ac:dyDescent="0.2">
      <c r="A11" s="7" t="s">
        <v>70</v>
      </c>
      <c r="B11" s="29">
        <v>32844.482938000001</v>
      </c>
      <c r="C11" s="29">
        <f>(B11-[2]与17年同期销量比较!B10)/[2]与17年同期销量比较!B10*100</f>
        <v>-6.120175047684528</v>
      </c>
      <c r="D11" s="29">
        <v>240535.13153999997</v>
      </c>
      <c r="E11" s="29">
        <f>(D11-[2]与17年同期销量比较!D10)/[2]与17年同期销量比较!D10*100</f>
        <v>-2.26511191364057</v>
      </c>
      <c r="F11" s="29">
        <v>53796.238899999997</v>
      </c>
      <c r="G11" s="29">
        <f>(F11-[2]与17年同期销量比较!F10)/[2]与17年同期销量比较!F10*100</f>
        <v>26.070133204821548</v>
      </c>
      <c r="H11" s="29">
        <v>260453.54019999999</v>
      </c>
      <c r="I11" s="29">
        <f>(H11-[2]与17年同期销量比较!H10)/[2]与17年同期销量比较!H10*100</f>
        <v>63.585780433901583</v>
      </c>
      <c r="J11" s="29">
        <f t="shared" si="0"/>
        <v>86640.721837999998</v>
      </c>
      <c r="K11" s="29">
        <f>(J11-[2]与17年同期销量比较!J10)/[2]与17年同期销量比较!J10*100</f>
        <v>11.567970753817871</v>
      </c>
      <c r="L11" s="29">
        <f t="shared" si="1"/>
        <v>500988.67173999996</v>
      </c>
      <c r="M11" s="29">
        <f>(L11-[2]与17年同期销量比较!L10)/[2]与17年同期销量比较!L10*100</f>
        <v>23.601700916976124</v>
      </c>
    </row>
    <row r="12" spans="1:13" ht="14.1" customHeight="1" x14ac:dyDescent="0.2">
      <c r="A12" s="7" t="s">
        <v>71</v>
      </c>
      <c r="B12" s="29">
        <v>61010.267040999999</v>
      </c>
      <c r="C12" s="29">
        <f>(B12-[2]与17年同期销量比较!B11)/[2]与17年同期销量比较!B11*100</f>
        <v>35.227209578330296</v>
      </c>
      <c r="D12" s="29">
        <v>392558.15110800002</v>
      </c>
      <c r="E12" s="29">
        <f>(D12-[2]与17年同期销量比较!D11)/[2]与17年同期销量比较!D11*100</f>
        <v>4.8960881374217715</v>
      </c>
      <c r="F12" s="29">
        <v>99711.782800000001</v>
      </c>
      <c r="G12" s="29">
        <f>(F12-[2]与17年同期销量比较!F11)/[2]与17年同期销量比较!F11*100</f>
        <v>204.8766249406543</v>
      </c>
      <c r="H12" s="29">
        <v>420294.09749999997</v>
      </c>
      <c r="I12" s="29">
        <f>(H12-[2]与17年同期销量比较!H11)/[2]与17年同期销量比较!H11*100</f>
        <v>63.310903621147993</v>
      </c>
      <c r="J12" s="29">
        <f t="shared" si="0"/>
        <v>160722.049841</v>
      </c>
      <c r="K12" s="29">
        <f>(J12-[2]与17年同期销量比较!J11)/[2]与17年同期销量比较!J11*100</f>
        <v>106.5239514170834</v>
      </c>
      <c r="L12" s="29">
        <f t="shared" si="1"/>
        <v>812852.24860799999</v>
      </c>
      <c r="M12" s="29">
        <f>(L12-[2]与17年同期销量比较!L11)/[2]与17年同期销量比较!L11*100</f>
        <v>28.698636258161368</v>
      </c>
    </row>
    <row r="13" spans="1:13" ht="14.1" customHeight="1" x14ac:dyDescent="0.2">
      <c r="A13" s="7" t="s">
        <v>72</v>
      </c>
      <c r="B13" s="29">
        <v>84045.193119000003</v>
      </c>
      <c r="C13" s="29">
        <f>(B13-[2]与17年同期销量比较!B12)/[2]与17年同期销量比较!B12*100</f>
        <v>6.0933842148014756</v>
      </c>
      <c r="D13" s="29">
        <v>624417.62370600004</v>
      </c>
      <c r="E13" s="29">
        <f>(D13-[2]与17年同期销量比较!D12)/[2]与17年同期销量比较!D12*100</f>
        <v>0.26691531241337285</v>
      </c>
      <c r="F13" s="29">
        <v>104102.25</v>
      </c>
      <c r="G13" s="29">
        <f>(F13-[2]与17年同期销量比较!F12)/[2]与17年同期销量比较!F12*100</f>
        <v>196.80190457742751</v>
      </c>
      <c r="H13" s="29">
        <v>446051.51280000003</v>
      </c>
      <c r="I13" s="29">
        <f>(H13-[2]与17年同期销量比较!H12)/[2]与17年同期销量比较!H12*100</f>
        <v>71.991736658914121</v>
      </c>
      <c r="J13" s="29">
        <f t="shared" si="0"/>
        <v>188147.443119</v>
      </c>
      <c r="K13" s="29">
        <f>(J13-[2]与17年同期销量比较!J12)/[2]与17年同期销量比较!J12*100</f>
        <v>64.618827679947017</v>
      </c>
      <c r="L13" s="29">
        <f t="shared" si="1"/>
        <v>1070469.1365060001</v>
      </c>
      <c r="M13" s="29">
        <f>(L13-[2]与17年同期销量比较!L12)/[2]与17年同期销量比较!L12*100</f>
        <v>21.354606090309719</v>
      </c>
    </row>
    <row r="14" spans="1:13" ht="14.1" customHeight="1" x14ac:dyDescent="0.2">
      <c r="A14" s="7" t="s">
        <v>73</v>
      </c>
      <c r="B14" s="29">
        <v>38927.310208000003</v>
      </c>
      <c r="C14" s="29">
        <f>(B14-[2]与17年同期销量比较!B13)/[2]与17年同期销量比较!B13*100</f>
        <v>55.768847339122807</v>
      </c>
      <c r="D14" s="29">
        <v>273810.81472099997</v>
      </c>
      <c r="E14" s="29">
        <f>(D14-[2]与17年同期销量比较!D13)/[2]与17年同期销量比较!D13*100</f>
        <v>42.962240944696589</v>
      </c>
      <c r="F14" s="29">
        <v>59081.483</v>
      </c>
      <c r="G14" s="29">
        <f>(F14-[2]与17年同期销量比较!F13)/[2]与17年同期销量比较!F13*100</f>
        <v>143.68762399946732</v>
      </c>
      <c r="H14" s="29">
        <v>271368.16200000001</v>
      </c>
      <c r="I14" s="29">
        <f>(H14-[2]与17年同期销量比较!H13)/[2]与17年同期销量比较!H13*100</f>
        <v>31.396058915446023</v>
      </c>
      <c r="J14" s="29">
        <f t="shared" si="0"/>
        <v>98008.793208000003</v>
      </c>
      <c r="K14" s="29">
        <f>(J14-[2]与17年同期销量比较!J13)/[2]与17年同期销量比较!J13*100</f>
        <v>99.062466203419035</v>
      </c>
      <c r="L14" s="29">
        <f t="shared" si="1"/>
        <v>545178.97672099993</v>
      </c>
      <c r="M14" s="29">
        <f>(L14-[2]与17年同期销量比较!L13)/[2]与17年同期销量比较!L13*100</f>
        <v>36.961220660671415</v>
      </c>
    </row>
    <row r="15" spans="1:13" ht="14.1" customHeight="1" x14ac:dyDescent="0.2">
      <c r="A15" s="7" t="s">
        <v>74</v>
      </c>
      <c r="B15" s="29">
        <v>35806.526796000006</v>
      </c>
      <c r="C15" s="29">
        <f>(B15-[2]与17年同期销量比较!B14)/[2]与17年同期销量比较!B14*100</f>
        <v>3.0026916831437829</v>
      </c>
      <c r="D15" s="29">
        <v>268167.28446300002</v>
      </c>
      <c r="E15" s="29">
        <f>(D15-[2]与17年同期销量比较!D14)/[2]与17年同期销量比较!D14*100</f>
        <v>-4.2365511143237713</v>
      </c>
      <c r="F15" s="29">
        <v>84726.620200000005</v>
      </c>
      <c r="G15" s="29">
        <f>(F15-[2]与17年同期销量比较!F14)/[2]与17年同期销量比较!F14*100</f>
        <v>77.346582074993847</v>
      </c>
      <c r="H15" s="29">
        <v>386103.66729999997</v>
      </c>
      <c r="I15" s="29">
        <f>(H15-[2]与17年同期销量比较!H14)/[2]与17年同期销量比较!H14*100</f>
        <v>12.265606857303521</v>
      </c>
      <c r="J15" s="29">
        <f t="shared" si="0"/>
        <v>120533.14699600001</v>
      </c>
      <c r="K15" s="29">
        <f>(J15-[2]与17年同期销量比较!J14)/[2]与17年同期销量比较!J14*100</f>
        <v>46.034741486086119</v>
      </c>
      <c r="L15" s="29">
        <f t="shared" si="1"/>
        <v>654270.95176299999</v>
      </c>
      <c r="M15" s="29">
        <f>(L15-[2]与17年同期销量比较!L14)/[2]与17年同期销量比较!L14*100</f>
        <v>4.8593896886091743</v>
      </c>
    </row>
    <row r="16" spans="1:13" ht="14.1" customHeight="1" x14ac:dyDescent="0.2">
      <c r="A16" s="7" t="s">
        <v>75</v>
      </c>
      <c r="B16" s="29">
        <v>40611.380800000006</v>
      </c>
      <c r="C16" s="29">
        <f>(B16-[2]与17年同期销量比较!B15)/[2]与17年同期销量比较!B15*100</f>
        <v>5.5360851000749465</v>
      </c>
      <c r="D16" s="29">
        <v>297925.10939999996</v>
      </c>
      <c r="E16" s="29">
        <f>(D16-[2]与17年同期销量比较!D15)/[2]与17年同期销量比较!D15*100</f>
        <v>7.3819394399496003</v>
      </c>
      <c r="F16" s="29">
        <v>61763.495999999999</v>
      </c>
      <c r="G16" s="29">
        <f>(F16-[2]与17年同期销量比较!F15)/[2]与17年同期销量比较!F15*100</f>
        <v>152.39862895638663</v>
      </c>
      <c r="H16" s="29">
        <v>257290.9056</v>
      </c>
      <c r="I16" s="29">
        <f>(H16-[2]与17年同期销量比较!H15)/[2]与17年同期销量比较!H15*100</f>
        <v>47.040479889608548</v>
      </c>
      <c r="J16" s="29">
        <f t="shared" si="0"/>
        <v>102374.8768</v>
      </c>
      <c r="K16" s="29">
        <f>(J16-[2]与17年同期销量比较!J15)/[2]与17年同期销量比较!J15*100</f>
        <v>62.624605922775423</v>
      </c>
      <c r="L16" s="29">
        <f t="shared" si="1"/>
        <v>555216.0149999999</v>
      </c>
      <c r="M16" s="29">
        <f>(L16-[2]与17年同期销量比较!L15)/[2]与17年同期销量比较!L15*100</f>
        <v>22.720289184353952</v>
      </c>
    </row>
    <row r="17" spans="1:13" ht="14.1" customHeight="1" x14ac:dyDescent="0.2">
      <c r="A17" s="7" t="s">
        <v>76</v>
      </c>
      <c r="B17" s="29">
        <v>133201.50238799999</v>
      </c>
      <c r="C17" s="29">
        <f>(B17-[2]与17年同期销量比较!B16)/[2]与17年同期销量比较!B16*100</f>
        <v>-7.7184659270022689</v>
      </c>
      <c r="D17" s="29">
        <v>910050.12202999997</v>
      </c>
      <c r="E17" s="29">
        <f>(D17-[2]与17年同期销量比较!D16)/[2]与17年同期销量比较!D16*100</f>
        <v>10.379305400219982</v>
      </c>
      <c r="F17" s="29">
        <v>375628.03490000003</v>
      </c>
      <c r="G17" s="29">
        <f>(F17-[2]与17年同期销量比较!F16)/[2]与17年同期销量比较!F16*100</f>
        <v>153.45486405362044</v>
      </c>
      <c r="H17" s="29">
        <v>1693270.7760999999</v>
      </c>
      <c r="I17" s="29">
        <f>(H17-[2]与17年同期销量比较!H16)/[2]与17年同期销量比较!H16*100</f>
        <v>53.711505583868259</v>
      </c>
      <c r="J17" s="29">
        <f t="shared" si="0"/>
        <v>508829.53728799999</v>
      </c>
      <c r="K17" s="29">
        <f>(J17-[2]与17年同期销量比较!J16)/[2]与17年同期销量比较!J16*100</f>
        <v>73.931665682977894</v>
      </c>
      <c r="L17" s="29">
        <f t="shared" si="1"/>
        <v>2603320.8981299996</v>
      </c>
      <c r="M17" s="29">
        <f>(L17-[2]与17年同期销量比较!L16)/[2]与17年同期销量比较!L16*100</f>
        <v>35.16263987477938</v>
      </c>
    </row>
    <row r="18" spans="1:13" ht="14.1" customHeight="1" x14ac:dyDescent="0.2">
      <c r="A18" s="7" t="s">
        <v>77</v>
      </c>
      <c r="B18" s="29">
        <v>142256.80914999999</v>
      </c>
      <c r="C18" s="29">
        <f>(B18-[2]与17年同期销量比较!B17)/[2]与17年同期销量比较!B17*100</f>
        <v>4.0971901367799983</v>
      </c>
      <c r="D18" s="29">
        <v>942265.11109900009</v>
      </c>
      <c r="E18" s="29">
        <f>(D18-[2]与17年同期销量比较!D17)/[2]与17年同期销量比较!D17*100</f>
        <v>5.5304185095963323</v>
      </c>
      <c r="F18" s="29">
        <v>290550.92170000001</v>
      </c>
      <c r="G18" s="29">
        <f>(F18-[2]与17年同期销量比较!F17)/[2]与17年同期销量比较!F17*100</f>
        <v>130.98456355052647</v>
      </c>
      <c r="H18" s="29">
        <v>1227005.4780999999</v>
      </c>
      <c r="I18" s="29">
        <f>(H18-[2]与17年同期销量比较!H17)/[2]与17年同期销量比较!H17*100</f>
        <v>52.002524395615509</v>
      </c>
      <c r="J18" s="29">
        <f t="shared" si="0"/>
        <v>432807.73084999999</v>
      </c>
      <c r="K18" s="29">
        <f>(J18-[2]与17年同期销量比较!J17)/[2]与17年同期销量比较!J17*100</f>
        <v>64.913243075897952</v>
      </c>
      <c r="L18" s="29">
        <f t="shared" si="1"/>
        <v>2169270.589199</v>
      </c>
      <c r="M18" s="29">
        <f>(L18-[2]与17年同期销量比较!L17)/[2]与17年同期销量比较!L17*100</f>
        <v>27.595754831399532</v>
      </c>
    </row>
    <row r="19" spans="1:13" ht="14.1" customHeight="1" x14ac:dyDescent="0.2">
      <c r="A19" s="7" t="s">
        <v>78</v>
      </c>
      <c r="B19" s="29">
        <v>60303.768958999994</v>
      </c>
      <c r="C19" s="29">
        <f>(B19-[2]与17年同期销量比较!B18)/[2]与17年同期销量比较!B18*100</f>
        <v>8.8812864270000791</v>
      </c>
      <c r="D19" s="29">
        <v>416983.96594200004</v>
      </c>
      <c r="E19" s="29">
        <f>(D19-[2]与17年同期销量比较!D18)/[2]与17年同期销量比较!D18*100</f>
        <v>-0.98585633357975311</v>
      </c>
      <c r="F19" s="29">
        <v>144305.6838</v>
      </c>
      <c r="G19" s="29">
        <f>(F19-[2]与17年同期销量比较!F18)/[2]与17年同期销量比较!F18*100</f>
        <v>215.76029020776869</v>
      </c>
      <c r="H19" s="29">
        <v>546349.14190000005</v>
      </c>
      <c r="I19" s="29">
        <f>(H19-[2]与17年同期销量比较!H18)/[2]与17年同期销量比较!H18*100</f>
        <v>91.948483857834077</v>
      </c>
      <c r="J19" s="29">
        <f t="shared" si="0"/>
        <v>204609.45275900001</v>
      </c>
      <c r="K19" s="29">
        <f>(J19-[2]与17年同期销量比较!J18)/[2]与17年同期销量比较!J18*100</f>
        <v>102.41146163679946</v>
      </c>
      <c r="L19" s="29">
        <f t="shared" si="1"/>
        <v>963333.10784200008</v>
      </c>
      <c r="M19" s="29">
        <f>(L19-[2]与17年同期销量比较!L18)/[2]与17年同期销量比较!L18*100</f>
        <v>36.49411377221648</v>
      </c>
    </row>
    <row r="20" spans="1:13" ht="14.1" customHeight="1" x14ac:dyDescent="0.2">
      <c r="A20" s="7" t="s">
        <v>79</v>
      </c>
      <c r="B20" s="29">
        <v>37772.783150000003</v>
      </c>
      <c r="C20" s="29">
        <f>(B20-[2]与17年同期销量比较!B19)/[2]与17年同期销量比较!B19*100</f>
        <v>5.2840156662890321</v>
      </c>
      <c r="D20" s="29">
        <v>275895.29901800002</v>
      </c>
      <c r="E20" s="29">
        <f>(D20-[2]与17年同期销量比较!D19)/[2]与17年同期销量比较!D19*100</f>
        <v>-1.8099220248236521</v>
      </c>
      <c r="F20" s="29">
        <v>102559.11689999999</v>
      </c>
      <c r="G20" s="29">
        <f>(F20-[2]与17年同期销量比较!F19)/[2]与17年同期销量比较!F19*100</f>
        <v>49.394001017376645</v>
      </c>
      <c r="H20" s="29">
        <v>722375.14280000003</v>
      </c>
      <c r="I20" s="29">
        <f>(H20-[2]与17年同期销量比较!H19)/[2]与17年同期销量比较!H19*100</f>
        <v>24.125813329731258</v>
      </c>
      <c r="J20" s="29">
        <f t="shared" si="0"/>
        <v>140331.90005</v>
      </c>
      <c r="K20" s="29">
        <f>(J20-[2]与17年同期销量比较!J19)/[2]与17年同期销量比较!J19*100</f>
        <v>34.254050686584684</v>
      </c>
      <c r="L20" s="29">
        <f t="shared" si="1"/>
        <v>998270.44181800005</v>
      </c>
      <c r="M20" s="29">
        <f>(L20-[2]与17年同期销量比较!L19)/[2]与17年同期销量比较!L19*100</f>
        <v>15.681017582571267</v>
      </c>
    </row>
    <row r="21" spans="1:13" ht="14.1" customHeight="1" x14ac:dyDescent="0.2">
      <c r="A21" s="7" t="s">
        <v>80</v>
      </c>
      <c r="B21" s="29">
        <v>58184.441207999997</v>
      </c>
      <c r="C21" s="29">
        <f>(B21-[2]与17年同期销量比较!B20)/[2]与17年同期销量比较!B20*100</f>
        <v>88.580453117238577</v>
      </c>
      <c r="D21" s="29">
        <v>316334.28116499999</v>
      </c>
      <c r="E21" s="29">
        <f>(D21-[2]与17年同期销量比较!D20)/[2]与17年同期销量比较!D20*100</f>
        <v>38.28802420816325</v>
      </c>
      <c r="F21" s="29">
        <v>110976.10980000001</v>
      </c>
      <c r="G21" s="29">
        <f>(F21-[2]与17年同期销量比较!F20)/[2]与17年同期销量比较!F20*100</f>
        <v>203.5628886267061</v>
      </c>
      <c r="H21" s="29">
        <v>538536.28720000002</v>
      </c>
      <c r="I21" s="29">
        <f>(H21-[2]与17年同期销量比较!H20)/[2]与17年同期销量比较!H20*100</f>
        <v>99.25563620887209</v>
      </c>
      <c r="J21" s="29">
        <f t="shared" si="0"/>
        <v>169160.55100800001</v>
      </c>
      <c r="K21" s="29">
        <f>(J21-[2]与17年同期销量比较!J20)/[2]与17年同期销量比较!J20*100</f>
        <v>150.93621221521494</v>
      </c>
      <c r="L21" s="29">
        <f t="shared" si="1"/>
        <v>854870.56836499996</v>
      </c>
      <c r="M21" s="29">
        <f>(L21-[2]与17年同期销量比较!L20)/[2]与17年同期销量比较!L20*100</f>
        <v>71.308383404566044</v>
      </c>
    </row>
    <row r="22" spans="1:13" ht="14.1" customHeight="1" x14ac:dyDescent="0.2">
      <c r="A22" s="7" t="s">
        <v>81</v>
      </c>
      <c r="B22" s="29">
        <v>123160.39376900002</v>
      </c>
      <c r="C22" s="29">
        <f>(B22-[2]与17年同期销量比较!B21)/[2]与17年同期销量比较!B21*100</f>
        <v>2.892536437786958</v>
      </c>
      <c r="D22" s="29">
        <v>892422.20641799993</v>
      </c>
      <c r="E22" s="29">
        <f>(D22-[2]与17年同期销量比较!D21)/[2]与17年同期销量比较!D21*100</f>
        <v>3.2567457649658476</v>
      </c>
      <c r="F22" s="29">
        <v>299830.25550000003</v>
      </c>
      <c r="G22" s="29">
        <f>(F22-[2]与17年同期销量比较!F21)/[2]与17年同期销量比较!F21*100</f>
        <v>124.54027849180613</v>
      </c>
      <c r="H22" s="29">
        <v>1388697.8304000001</v>
      </c>
      <c r="I22" s="29">
        <f>(H22-[2]与17年同期销量比较!H21)/[2]与17年同期销量比较!H21*100</f>
        <v>31.546409582672542</v>
      </c>
      <c r="J22" s="29">
        <f t="shared" si="0"/>
        <v>422990.64926900005</v>
      </c>
      <c r="K22" s="29">
        <f>(J22-[2]与17年同期销量比较!J21)/[2]与17年同期销量比较!J21*100</f>
        <v>67.03891516918199</v>
      </c>
      <c r="L22" s="29">
        <f t="shared" si="1"/>
        <v>2281120.036818</v>
      </c>
      <c r="M22" s="29">
        <f>(L22-[2]与17年同期销量比较!L21)/[2]与17年同期销量比较!L21*100</f>
        <v>18.811653740871876</v>
      </c>
    </row>
    <row r="23" spans="1:13" ht="14.1" customHeight="1" x14ac:dyDescent="0.2">
      <c r="A23" s="7" t="s">
        <v>82</v>
      </c>
      <c r="B23" s="29">
        <v>54938.295774999999</v>
      </c>
      <c r="C23" s="29">
        <f>(B23-[2]与17年同期销量比较!B22)/[2]与17年同期销量比较!B22*100</f>
        <v>-0.45577057063413823</v>
      </c>
      <c r="D23" s="29">
        <v>389817.44827299996</v>
      </c>
      <c r="E23" s="29">
        <f>(D23-[2]与17年同期销量比较!D22)/[2]与17年同期销量比较!D22*100</f>
        <v>1.4293777333943203</v>
      </c>
      <c r="F23" s="29">
        <v>200416.28349999999</v>
      </c>
      <c r="G23" s="29">
        <f>(F23-[2]与17年同期销量比较!F22)/[2]与17年同期销量比较!F22*100</f>
        <v>77.378140311992567</v>
      </c>
      <c r="H23" s="29">
        <v>995740.5797</v>
      </c>
      <c r="I23" s="29">
        <f>(H23-[2]与17年同期销量比较!H22)/[2]与17年同期销量比较!H22*100</f>
        <v>34.22591543908235</v>
      </c>
      <c r="J23" s="29">
        <f t="shared" si="0"/>
        <v>255354.579275</v>
      </c>
      <c r="K23" s="29">
        <f>(J23-[2]与17年同期销量比较!J22)/[2]与17年同期销量比较!J22*100</f>
        <v>51.835911183387054</v>
      </c>
      <c r="L23" s="29">
        <f t="shared" si="1"/>
        <v>1385558.027973</v>
      </c>
      <c r="M23" s="29">
        <f>(L23-[2]与17年同期销量比较!L22)/[2]与17年同期销量比较!L22*100</f>
        <v>23.033491750509917</v>
      </c>
    </row>
    <row r="24" spans="1:13" ht="14.1" customHeight="1" x14ac:dyDescent="0.2">
      <c r="A24" s="7" t="s">
        <v>83</v>
      </c>
      <c r="B24" s="29">
        <v>85759.027195000002</v>
      </c>
      <c r="C24" s="29">
        <f>(B24-[2]与17年同期销量比较!B23)/[2]与17年同期销量比较!B23*100</f>
        <v>6.639000953472407</v>
      </c>
      <c r="D24" s="29">
        <v>582561.34753899998</v>
      </c>
      <c r="E24" s="29">
        <f>(D24-[2]与17年同期销量比较!D23)/[2]与17年同期销量比较!D23*100</f>
        <v>2.3327401972961499</v>
      </c>
      <c r="F24" s="29">
        <v>153116.15429999999</v>
      </c>
      <c r="G24" s="29">
        <f>(F24-[2]与17年同期销量比较!F23)/[2]与17年同期销量比较!F23*100</f>
        <v>93.829030599492441</v>
      </c>
      <c r="H24" s="29">
        <v>778458.01280000003</v>
      </c>
      <c r="I24" s="29">
        <f>(H24-[2]与17年同期销量比较!H23)/[2]与17年同期销量比较!H23*100</f>
        <v>34.670086633370602</v>
      </c>
      <c r="J24" s="29">
        <f t="shared" si="0"/>
        <v>238875.181495</v>
      </c>
      <c r="K24" s="29">
        <f>(J24-[2]与17年同期销量比较!J23)/[2]与17年同期销量比较!J23*100</f>
        <v>49.844467203709854</v>
      </c>
      <c r="L24" s="29">
        <f t="shared" si="1"/>
        <v>1361019.3603389999</v>
      </c>
      <c r="M24" s="29">
        <f>(L24-[2]与17年同期销量比较!L23)/[2]与17年同期销量比较!L23*100</f>
        <v>18.624957757499494</v>
      </c>
    </row>
    <row r="25" spans="1:13" ht="14.1" customHeight="1" x14ac:dyDescent="0.2">
      <c r="A25" s="7" t="s">
        <v>84</v>
      </c>
      <c r="B25" s="29">
        <v>72472.216673999996</v>
      </c>
      <c r="C25" s="29">
        <f>(B25-[2]与17年同期销量比较!B24)/[2]与17年同期销量比较!B24*100</f>
        <v>4.5874544793852987</v>
      </c>
      <c r="D25" s="29">
        <v>519894.88190799998</v>
      </c>
      <c r="E25" s="29">
        <f>(D25-[2]与17年同期销量比较!D24)/[2]与17年同期销量比较!D24*100</f>
        <v>2.1740964901900908</v>
      </c>
      <c r="F25" s="29">
        <v>94568.375199999995</v>
      </c>
      <c r="G25" s="29">
        <f>(F25-[2]与17年同期销量比较!F24)/[2]与17年同期销量比较!F24*100</f>
        <v>82.211888171022551</v>
      </c>
      <c r="H25" s="29">
        <v>685351.19990000001</v>
      </c>
      <c r="I25" s="29">
        <f>(H25-[2]与17年同期销量比较!H24)/[2]与17年同期销量比较!H24*100</f>
        <v>121.69801135501359</v>
      </c>
      <c r="J25" s="29">
        <f t="shared" si="0"/>
        <v>167040.59187399998</v>
      </c>
      <c r="K25" s="29">
        <f>(J25-[2]与17年同期销量比较!J24)/[2]与17年同期销量比较!J24*100</f>
        <v>37.829508505551019</v>
      </c>
      <c r="L25" s="29">
        <f t="shared" si="1"/>
        <v>1205246.0818079999</v>
      </c>
      <c r="M25" s="29">
        <f>(L25-[2]与17年同期销量比较!L24)/[2]与17年同期销量比较!L24*100</f>
        <v>47.346062994734758</v>
      </c>
    </row>
    <row r="26" spans="1:13" ht="14.1" customHeight="1" x14ac:dyDescent="0.2">
      <c r="A26" s="7" t="s">
        <v>85</v>
      </c>
      <c r="B26" s="29">
        <v>218410.45927600001</v>
      </c>
      <c r="C26" s="29">
        <f>(B26-[2]与17年同期销量比较!B25)/[2]与17年同期销量比较!B25*100</f>
        <v>17.182206687686563</v>
      </c>
      <c r="D26" s="29">
        <v>1357577.6737830003</v>
      </c>
      <c r="E26" s="29">
        <f>(D26-[2]与17年同期销量比较!D25)/[2]与17年同期销量比较!D25*100</f>
        <v>4.9644607193795851</v>
      </c>
      <c r="F26" s="29">
        <v>253820.70389999999</v>
      </c>
      <c r="G26" s="29">
        <f>(F26-[2]与17年同期销量比较!F25)/[2]与17年同期销量比较!F25*100</f>
        <v>61.021937553470309</v>
      </c>
      <c r="H26" s="29">
        <v>1413514.9738</v>
      </c>
      <c r="I26" s="29">
        <f>(H26-[2]与17年同期销量比较!H25)/[2]与17年同期销量比较!H25*100</f>
        <v>36.349808839158968</v>
      </c>
      <c r="J26" s="29">
        <f t="shared" si="0"/>
        <v>472231.163176</v>
      </c>
      <c r="K26" s="29">
        <f>(J26-[2]与17年同期销量比较!J25)/[2]与17年同期销量比较!J25*100</f>
        <v>37.269926013032176</v>
      </c>
      <c r="L26" s="29">
        <f t="shared" si="1"/>
        <v>2771092.6475830004</v>
      </c>
      <c r="M26" s="29">
        <f>(L26-[2]与17年同期销量比较!L25)/[2]与17年同期销量比较!L25*100</f>
        <v>18.928378454222777</v>
      </c>
    </row>
    <row r="27" spans="1:13" ht="14.1" customHeight="1" x14ac:dyDescent="0.2">
      <c r="A27" s="7" t="s">
        <v>86</v>
      </c>
      <c r="B27" s="29">
        <v>51999.919169000001</v>
      </c>
      <c r="C27" s="29">
        <f>(B27-[2]与17年同期销量比较!B26)/[2]与17年同期销量比较!B26*100</f>
        <v>11.457780480537886</v>
      </c>
      <c r="D27" s="29">
        <v>342906.49385899998</v>
      </c>
      <c r="E27" s="29">
        <f>(D27-[2]与17年同期销量比较!D26)/[2]与17年同期销量比较!D26*100</f>
        <v>0.99154619281496392</v>
      </c>
      <c r="F27" s="29">
        <v>43723.821499999998</v>
      </c>
      <c r="G27" s="29">
        <f>(F27-[2]与17年同期销量比较!F26)/[2]与17年同期销量比较!F26*100</f>
        <v>170.43052376206091</v>
      </c>
      <c r="H27" s="29">
        <v>264236.1948</v>
      </c>
      <c r="I27" s="29">
        <f>(H27-[2]与17年同期销量比较!H26)/[2]与17年同期销量比较!H26*100</f>
        <v>124.24266772118362</v>
      </c>
      <c r="J27" s="29">
        <f t="shared" si="0"/>
        <v>95723.740668999992</v>
      </c>
      <c r="K27" s="29">
        <f>(J27-[2]与17年同期销量比较!J26)/[2]与17年同期销量比较!J26*100</f>
        <v>52.371524444764326</v>
      </c>
      <c r="L27" s="29">
        <f t="shared" si="1"/>
        <v>607142.68865899998</v>
      </c>
      <c r="M27" s="29">
        <f>(L27-[2]与17年同期销量比较!L26)/[2]与17年同期销量比较!L26*100</f>
        <v>32.745131387033055</v>
      </c>
    </row>
    <row r="28" spans="1:13" ht="14.1" customHeight="1" x14ac:dyDescent="0.2">
      <c r="A28" s="7" t="s">
        <v>87</v>
      </c>
      <c r="B28" s="29">
        <v>11429.498885999999</v>
      </c>
      <c r="C28" s="29">
        <f>(B28-[2]与17年同期销量比较!B27)/[2]与17年同期销量比较!B27*100</f>
        <v>-0.24807561984705803</v>
      </c>
      <c r="D28" s="29">
        <v>82097.570261999994</v>
      </c>
      <c r="E28" s="29">
        <f>(D28-[2]与17年同期销量比较!D27)/[2]与17年同期销量比较!D27*100</f>
        <v>-10.676847806168412</v>
      </c>
      <c r="F28" s="29">
        <v>26663.652959999999</v>
      </c>
      <c r="G28" s="29">
        <f>(F28-[2]与17年同期销量比较!F27)/[2]与17年同期销量比较!F27*100</f>
        <v>236.59605914885228</v>
      </c>
      <c r="H28" s="29">
        <v>99300.888080000004</v>
      </c>
      <c r="I28" s="29">
        <f>(H28-[2]与17年同期销量比较!H27)/[2]与17年同期销量比较!H27*100</f>
        <v>60.060172337973583</v>
      </c>
      <c r="J28" s="29">
        <f t="shared" si="0"/>
        <v>38093.151846000001</v>
      </c>
      <c r="K28" s="29">
        <f>(J28-[2]与17年同期销量比较!J27)/[2]与17年同期销量比较!J27*100</f>
        <v>96.56435031540606</v>
      </c>
      <c r="L28" s="29">
        <f t="shared" si="1"/>
        <v>181398.458342</v>
      </c>
      <c r="M28" s="29">
        <f>(L28-[2]与17年同期销量比较!L27)/[2]与17年同期销量比较!L27*100</f>
        <v>17.829108338137853</v>
      </c>
    </row>
    <row r="29" spans="1:13" ht="14.1" customHeight="1" x14ac:dyDescent="0.2">
      <c r="A29" s="7" t="s">
        <v>88</v>
      </c>
      <c r="B29" s="29">
        <v>65168.345486000006</v>
      </c>
      <c r="C29" s="29">
        <f>(B29-[2]与17年同期销量比较!B28)/[2]与17年同期销量比较!B28*100</f>
        <v>33.85344914435251</v>
      </c>
      <c r="D29" s="29">
        <v>364157.89822800003</v>
      </c>
      <c r="E29" s="29">
        <f>(D29-[2]与17年同期销量比较!D28)/[2]与17年同期销量比较!D28*100</f>
        <v>15.614658262507291</v>
      </c>
      <c r="F29" s="29">
        <v>59495.793299999998</v>
      </c>
      <c r="G29" s="29">
        <f>(F29-[2]与17年同期销量比较!F28)/[2]与17年同期销量比较!F28*100</f>
        <v>96.91155159173222</v>
      </c>
      <c r="H29" s="29">
        <v>391097.68359999999</v>
      </c>
      <c r="I29" s="29">
        <f>(H29-[2]与17年同期销量比较!H28)/[2]与17年同期销量比较!H28*100</f>
        <v>31.274050294867944</v>
      </c>
      <c r="J29" s="29">
        <f t="shared" si="0"/>
        <v>124664.138786</v>
      </c>
      <c r="K29" s="29">
        <f>(J29-[2]与17年同期销量比较!J28)/[2]与17年同期销量比较!J28*100</f>
        <v>58.001076675810282</v>
      </c>
      <c r="L29" s="29">
        <f t="shared" si="1"/>
        <v>755255.58182800002</v>
      </c>
      <c r="M29" s="29">
        <f>(L29-[2]与17年同期销量比较!L28)/[2]与17年同期销量比较!L28*100</f>
        <v>23.226531293305328</v>
      </c>
    </row>
    <row r="30" spans="1:13" ht="14.1" customHeight="1" x14ac:dyDescent="0.2">
      <c r="A30" s="7" t="s">
        <v>89</v>
      </c>
      <c r="B30" s="29">
        <v>73450.601434000011</v>
      </c>
      <c r="C30" s="29">
        <f>(B30-[2]与17年同期销量比较!B29)/[2]与17年同期销量比较!B29*100</f>
        <v>3.1104128382326222</v>
      </c>
      <c r="D30" s="29">
        <v>528481.56633599999</v>
      </c>
      <c r="E30" s="29">
        <f>(D30-[2]与17年同期销量比较!D29)/[2]与17年同期销量比较!D29*100</f>
        <v>1.5117158823973307</v>
      </c>
      <c r="F30" s="29">
        <v>129783.14449999999</v>
      </c>
      <c r="G30" s="29">
        <f>(F30-[2]与17年同期销量比较!F29)/[2]与17年同期销量比较!F29*100</f>
        <v>266.27063369826169</v>
      </c>
      <c r="H30" s="29">
        <v>458405.15669999999</v>
      </c>
      <c r="I30" s="29">
        <f>(H30-[2]与17年同期销量比较!H29)/[2]与17年同期销量比较!H29*100</f>
        <v>73.443938900778235</v>
      </c>
      <c r="J30" s="29">
        <f t="shared" si="0"/>
        <v>203233.74593400001</v>
      </c>
      <c r="K30" s="29">
        <f>(J30-[2]与17年同期销量比较!J29)/[2]与17年同期销量比较!J29*100</f>
        <v>90.528225464788136</v>
      </c>
      <c r="L30" s="29">
        <f t="shared" si="1"/>
        <v>986886.72303600004</v>
      </c>
      <c r="M30" s="29">
        <f>(L30-[2]与17年同期销量比较!L29)/[2]与17年同期销量比较!L29*100</f>
        <v>25.732907190762212</v>
      </c>
    </row>
    <row r="31" spans="1:13" ht="14.1" customHeight="1" x14ac:dyDescent="0.2">
      <c r="A31" s="7" t="s">
        <v>90</v>
      </c>
      <c r="B31" s="29">
        <v>22677.915453999998</v>
      </c>
      <c r="C31" s="29">
        <f>(B31-[2]与17年同期销量比较!B30)/[2]与17年同期销量比较!B30*100</f>
        <v>-11.117787955473956</v>
      </c>
      <c r="D31" s="29">
        <v>153297.24315599998</v>
      </c>
      <c r="E31" s="29">
        <f>(D31-[2]与17年同期销量比较!D30)/[2]与17年同期销量比较!D30*100</f>
        <v>-3.8448018988625958</v>
      </c>
      <c r="F31" s="29">
        <v>93309.1679</v>
      </c>
      <c r="G31" s="29">
        <f>(F31-[2]与17年同期销量比较!F30)/[2]与17年同期销量比较!F30*100</f>
        <v>229.81367259420389</v>
      </c>
      <c r="H31" s="29">
        <v>336155.69939999998</v>
      </c>
      <c r="I31" s="29">
        <f>(H31-[2]与17年同期销量比较!H30)/[2]与17年同期销量比较!H30*100</f>
        <v>75.263783932993945</v>
      </c>
      <c r="J31" s="29">
        <f t="shared" si="0"/>
        <v>115987.083354</v>
      </c>
      <c r="K31" s="29">
        <f>(J31-[2]与17年同期销量比较!J30)/[2]与17年同期销量比较!J30*100</f>
        <v>115.56512919708601</v>
      </c>
      <c r="L31" s="29">
        <f t="shared" si="1"/>
        <v>489452.94255599997</v>
      </c>
      <c r="M31" s="29">
        <f>(L31-[2]与17年同期销量比较!L30)/[2]与17年同期销量比较!L30*100</f>
        <v>39.355255552379262</v>
      </c>
    </row>
    <row r="32" spans="1:13" ht="14.1" customHeight="1" x14ac:dyDescent="0.2">
      <c r="A32" s="7" t="s">
        <v>91</v>
      </c>
      <c r="B32" s="29">
        <v>70734.157777</v>
      </c>
      <c r="C32" s="29">
        <f>(B32-[2]与17年同期销量比较!B31)/[2]与17年同期销量比较!B31*100</f>
        <v>11.604587147201432</v>
      </c>
      <c r="D32" s="29">
        <v>463589.42091799999</v>
      </c>
      <c r="E32" s="29">
        <f>(D32-[2]与17年同期销量比较!D31)/[2]与17年同期销量比较!D31*100</f>
        <v>7.4098734319709729</v>
      </c>
      <c r="F32" s="29">
        <v>155396.45749999999</v>
      </c>
      <c r="G32" s="29">
        <f>(F32-[2]与17年同期销量比较!F31)/[2]与17年同期销量比较!F31*100</f>
        <v>147.92987990674524</v>
      </c>
      <c r="H32" s="29">
        <v>616070.67500000005</v>
      </c>
      <c r="I32" s="29">
        <f>(H32-[2]与17年同期销量比较!H31)/[2]与17年同期销量比较!H31*100</f>
        <v>41.676574092865678</v>
      </c>
      <c r="J32" s="29">
        <f t="shared" si="0"/>
        <v>226130.615277</v>
      </c>
      <c r="K32" s="29">
        <f>(J32-[2]与17年同期销量比较!J31)/[2]与17年同期销量比较!J31*100</f>
        <v>79.387818160620526</v>
      </c>
      <c r="L32" s="29">
        <f t="shared" si="1"/>
        <v>1079660.095918</v>
      </c>
      <c r="M32" s="29">
        <f>(L32-[2]与17年同期销量比较!L31)/[2]与17年同期销量比较!L31*100</f>
        <v>24.607196773589308</v>
      </c>
    </row>
    <row r="33" spans="1:13" ht="14.1" customHeight="1" x14ac:dyDescent="0.2">
      <c r="A33" s="7" t="s">
        <v>92</v>
      </c>
      <c r="B33" s="29">
        <v>27662.0566</v>
      </c>
      <c r="C33" s="29">
        <f>(B33-[2]与17年同期销量比较!B32)/[2]与17年同期销量比较!B32*100</f>
        <v>-2.8129586550898136</v>
      </c>
      <c r="D33" s="29">
        <v>132308.4712</v>
      </c>
      <c r="E33" s="29">
        <f>(D33-[2]与17年同期销量比较!D32)/[2]与17年同期销量比较!D32*100</f>
        <v>-15.926275233757774</v>
      </c>
      <c r="F33" s="29">
        <v>12331.2899</v>
      </c>
      <c r="G33" s="29">
        <f>(F33-[2]与17年同期销量比较!F32)/[2]与17年同期销量比较!F32*100</f>
        <v>56.715319798299355</v>
      </c>
      <c r="H33" s="29">
        <v>57405.988100000002</v>
      </c>
      <c r="I33" s="29">
        <f>(H33-[2]与17年同期销量比较!H32)/[2]与17年同期销量比较!H32*100</f>
        <v>18.704838709317219</v>
      </c>
      <c r="J33" s="29">
        <f t="shared" si="0"/>
        <v>39993.3465</v>
      </c>
      <c r="K33" s="29">
        <f>(J33-[2]与17年同期销量比较!J32)/[2]与17年同期销量比较!J32*100</f>
        <v>10.079612057628626</v>
      </c>
      <c r="L33" s="29">
        <f t="shared" si="1"/>
        <v>189714.45929999999</v>
      </c>
      <c r="M33" s="29">
        <f>(L33-[2]与17年同期销量比较!L32)/[2]与17年同期销量比较!L32*100</f>
        <v>-7.7857414720915781</v>
      </c>
    </row>
    <row r="34" spans="1:13" ht="14.1" customHeight="1" x14ac:dyDescent="0.2">
      <c r="A34" s="7" t="s">
        <v>93</v>
      </c>
      <c r="B34" s="29">
        <v>85929.623661999998</v>
      </c>
      <c r="C34" s="29">
        <f>(B34-[2]与17年同期销量比较!B33)/[2]与17年同期销量比较!B33*100</f>
        <v>16.856368272680101</v>
      </c>
      <c r="D34" s="29">
        <v>578292.41664399998</v>
      </c>
      <c r="E34" s="29">
        <f>(D34-[2]与17年同期销量比较!D33)/[2]与17年同期销量比较!D33*100</f>
        <v>10.512325046951618</v>
      </c>
      <c r="F34" s="29">
        <v>95341.294800000003</v>
      </c>
      <c r="G34" s="29">
        <f>(F34-[2]与17年同期销量比较!F33)/[2]与17年同期销量比较!F33*100</f>
        <v>35.052848058239043</v>
      </c>
      <c r="H34" s="29">
        <v>563369.94079999998</v>
      </c>
      <c r="I34" s="29">
        <f>(H34-[2]与17年同期销量比较!H33)/[2]与17年同期销量比较!H33*100</f>
        <v>56.615486609536028</v>
      </c>
      <c r="J34" s="29">
        <f t="shared" si="0"/>
        <v>181270.918462</v>
      </c>
      <c r="K34" s="29">
        <f>(J34-[2]与17年同期销量比较!J33)/[2]与17年同期销量比较!J33*100</f>
        <v>25.769092515834242</v>
      </c>
      <c r="L34" s="29">
        <f t="shared" si="1"/>
        <v>1141662.357444</v>
      </c>
      <c r="M34" s="29">
        <f>(L34-[2]与17年同期销量比较!L33)/[2]与17年同期销量比较!L33*100</f>
        <v>29.29379988906005</v>
      </c>
    </row>
    <row r="35" spans="1:13" ht="14.1" customHeight="1" x14ac:dyDescent="0.2">
      <c r="A35" s="7" t="s">
        <v>94</v>
      </c>
      <c r="B35" s="29">
        <v>38311.284417999996</v>
      </c>
      <c r="C35" s="29">
        <f>(B35-[2]与17年同期销量比较!B34)/[2]与17年同期销量比较!B34*100</f>
        <v>13.179884215926604</v>
      </c>
      <c r="D35" s="29">
        <v>270332.22301000002</v>
      </c>
      <c r="E35" s="29">
        <f>(D35-[2]与17年同期销量比较!D34)/[2]与17年同期销量比较!D34*100</f>
        <v>-2.5473163162399524</v>
      </c>
      <c r="F35" s="29">
        <v>42553.171000000002</v>
      </c>
      <c r="G35" s="29">
        <f>(F35-[2]与17年同期销量比较!F34)/[2]与17年同期销量比较!F34*100</f>
        <v>77.124544977330544</v>
      </c>
      <c r="H35" s="29">
        <v>226185.42319999999</v>
      </c>
      <c r="I35" s="29">
        <f>(H35-[2]与17年同期销量比较!H34)/[2]与17年同期销量比较!H34*100</f>
        <v>37.379149333912828</v>
      </c>
      <c r="J35" s="29">
        <f t="shared" si="0"/>
        <v>80864.455417999998</v>
      </c>
      <c r="K35" s="29">
        <f>(J35-[2]与17年同期销量比较!J34)/[2]与17年同期销量比较!J34*100</f>
        <v>39.724192380392161</v>
      </c>
      <c r="L35" s="29">
        <f t="shared" si="1"/>
        <v>496517.64621000004</v>
      </c>
      <c r="M35" s="29">
        <f>(L35-[2]与17年同期销量比较!L34)/[2]与17年同期销量比较!L34*100</f>
        <v>12.323728430780378</v>
      </c>
    </row>
    <row r="36" spans="1:13" ht="14.1" customHeight="1" x14ac:dyDescent="0.2">
      <c r="A36" s="7" t="s">
        <v>95</v>
      </c>
      <c r="B36" s="29">
        <v>12908.668615000001</v>
      </c>
      <c r="C36" s="29">
        <f>(B36-[2]与17年同期销量比较!B35)/[2]与17年同期销量比较!B35*100</f>
        <v>-12.386080298640746</v>
      </c>
      <c r="D36" s="29">
        <v>93339.338992000005</v>
      </c>
      <c r="E36" s="29">
        <f>(D36-[2]与17年同期销量比较!D35)/[2]与17年同期销量比较!D35*100</f>
        <v>1.3973853528938276</v>
      </c>
      <c r="F36" s="29">
        <v>18795.892500000002</v>
      </c>
      <c r="G36" s="29">
        <f>(F36-[2]与17年同期销量比较!F35)/[2]与17年同期销量比较!F35*100</f>
        <v>157.70733545036813</v>
      </c>
      <c r="H36" s="29">
        <v>67808.1342</v>
      </c>
      <c r="I36" s="29">
        <f>(H36-[2]与17年同期销量比较!H35)/[2]与17年同期销量比较!H35*100</f>
        <v>57.698587078527829</v>
      </c>
      <c r="J36" s="29">
        <f t="shared" si="0"/>
        <v>31704.561115000004</v>
      </c>
      <c r="K36" s="29">
        <f>(J36-[2]与17年同期销量比较!J35)/[2]与17年同期销量比较!J35*100</f>
        <v>43.934438510588237</v>
      </c>
      <c r="L36" s="29">
        <f t="shared" si="1"/>
        <v>161147.473192</v>
      </c>
      <c r="M36" s="29">
        <f>(L36-[2]与17年同期销量比较!L35)/[2]与17年同期销量比较!L35*100</f>
        <v>19.322915715965031</v>
      </c>
    </row>
    <row r="37" spans="1:13" ht="14.1" customHeight="1" x14ac:dyDescent="0.2">
      <c r="A37" s="7" t="s">
        <v>96</v>
      </c>
      <c r="B37" s="29">
        <v>15269.780856999998</v>
      </c>
      <c r="C37" s="29">
        <f>(B37-[2]与17年同期销量比较!B36)/[2]与17年同期销量比较!B36*100</f>
        <v>15.520907186069422</v>
      </c>
      <c r="D37" s="29">
        <v>107931.841675</v>
      </c>
      <c r="E37" s="29">
        <f>(D37-[2]与17年同期销量比较!D36)/[2]与17年同期销量比较!D36*100</f>
        <v>8.7886084276555714</v>
      </c>
      <c r="F37" s="29">
        <v>24281.1528</v>
      </c>
      <c r="G37" s="29">
        <f>(F37-[2]与17年同期销量比较!F36)/[2]与17年同期销量比较!F36*100</f>
        <v>154.05506783937017</v>
      </c>
      <c r="H37" s="29">
        <v>97690.802500000005</v>
      </c>
      <c r="I37" s="29">
        <f>(H37-[2]与17年同期销量比较!H36)/[2]与17年同期销量比较!H36*100</f>
        <v>48.285782695286628</v>
      </c>
      <c r="J37" s="29">
        <f t="shared" si="0"/>
        <v>39550.933657000001</v>
      </c>
      <c r="K37" s="29">
        <f>(J37-[2]与17年同期销量比较!J36)/[2]与17年同期销量比较!J36*100</f>
        <v>73.65459147246473</v>
      </c>
      <c r="L37" s="29">
        <f t="shared" si="1"/>
        <v>205622.64417500002</v>
      </c>
      <c r="M37" s="29">
        <f>(L37-[2]与17年同期销量比较!L36)/[2]与17年同期销量比较!L36*100</f>
        <v>24.549934480683831</v>
      </c>
    </row>
    <row r="38" spans="1:13" ht="14.1" customHeight="1" x14ac:dyDescent="0.2">
      <c r="A38" s="7" t="s">
        <v>97</v>
      </c>
      <c r="B38" s="29">
        <v>40805.518600000003</v>
      </c>
      <c r="C38" s="29">
        <f>(B38-[2]与17年同期销量比较!B37)/[2]与17年同期销量比较!B37*100</f>
        <v>28.843983529120347</v>
      </c>
      <c r="D38" s="29">
        <v>310847.90229999996</v>
      </c>
      <c r="E38" s="29">
        <f>(D38-[2]与17年同期销量比较!D37)/[2]与17年同期销量比较!D37*100</f>
        <v>15.407876463813142</v>
      </c>
      <c r="F38" s="29">
        <v>48708.400099999999</v>
      </c>
      <c r="G38" s="29">
        <f>(F38-[2]与17年同期销量比较!F37)/[2]与17年同期销量比较!F37*100</f>
        <v>65.925692988714601</v>
      </c>
      <c r="H38" s="29">
        <v>225764.4075</v>
      </c>
      <c r="I38" s="29">
        <f>(H38-[2]与17年同期销量比较!H37)/[2]与17年同期销量比较!H37*100</f>
        <v>18.440718769512042</v>
      </c>
      <c r="J38" s="29">
        <f t="shared" si="0"/>
        <v>89513.918700000009</v>
      </c>
      <c r="K38" s="29">
        <f>(J38-[2]与17年同期销量比较!J37)/[2]与17年同期销量比较!J37*100</f>
        <v>46.681516688456718</v>
      </c>
      <c r="L38" s="29">
        <f t="shared" si="1"/>
        <v>536612.30979999993</v>
      </c>
      <c r="M38" s="29">
        <f>(L38-[2]与17年同期销量比较!L37)/[2]与17年同期销量比较!L37*100</f>
        <v>16.664725752366142</v>
      </c>
    </row>
    <row r="39" spans="1:13" ht="14.1" customHeight="1" x14ac:dyDescent="0.2">
      <c r="A39" s="7" t="s">
        <v>98</v>
      </c>
      <c r="B39" s="29">
        <v>1910903.4245700003</v>
      </c>
      <c r="C39" s="29">
        <f>(B39-[2]与17年同期销量比较!B38)/[2]与17年同期销量比较!B38*100</f>
        <v>9.7090554162607248</v>
      </c>
      <c r="D39" s="29">
        <v>12970351.132389003</v>
      </c>
      <c r="E39" s="29">
        <f>(D39-[2]与17年同期销量比较!D38)/[2]与17年同期销量比较!D38*100</f>
        <v>4.9972054356229387</v>
      </c>
      <c r="F39" s="29">
        <v>3553157.8326599998</v>
      </c>
      <c r="G39" s="29">
        <f>(F39-[2]与17年同期销量比较!F38)/[2]与17年同期销量比较!F38*100</f>
        <v>117.49572937398808</v>
      </c>
      <c r="H39" s="29">
        <v>17013514.168480001</v>
      </c>
      <c r="I39" s="29">
        <f>(H39-[2]与17年同期销量比较!H38)/[2]与17年同期销量比较!H38*100</f>
        <v>47.617719719576037</v>
      </c>
      <c r="J39" s="29">
        <f t="shared" si="0"/>
        <v>5464061.2572300006</v>
      </c>
      <c r="K39" s="29">
        <f>(J39-[2]与17年同期销量比较!J38)/[2]与17年同期销量比较!J38*100</f>
        <v>61.876060328531054</v>
      </c>
      <c r="L39" s="29">
        <f t="shared" si="1"/>
        <v>29983865.300869003</v>
      </c>
      <c r="M39" s="29">
        <f>(L39-[2]与17年同期销量比较!L38)/[2]与17年同期销量比较!L38*100</f>
        <v>25.568822084452648</v>
      </c>
    </row>
  </sheetData>
  <mergeCells count="18">
    <mergeCell ref="J6:J7"/>
    <mergeCell ref="L6:L7"/>
    <mergeCell ref="A2:M2"/>
    <mergeCell ref="L3:M3"/>
    <mergeCell ref="A4:A7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B6:B7"/>
    <mergeCell ref="D6:D7"/>
    <mergeCell ref="F6:F7"/>
    <mergeCell ref="H6:H7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2018-08-22T05:47:34Z</dcterms:modified>
</cp:coreProperties>
</file>