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2"/>
  </bookViews>
  <sheets>
    <sheet name="全国彩票销售情况" sheetId="1" r:id="rId1"/>
    <sheet name="各类型彩票销售情况" sheetId="2" r:id="rId2"/>
    <sheet name="各地区彩票销售情况" sheetId="3" r:id="rId3"/>
  </sheets>
  <externalReferences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3" l="1"/>
  <c r="L38" i="3"/>
  <c r="K38" i="3"/>
  <c r="J38" i="3"/>
  <c r="I38" i="3"/>
  <c r="G38" i="3"/>
  <c r="E38" i="3"/>
  <c r="C38" i="3"/>
  <c r="M37" i="3"/>
  <c r="L37" i="3"/>
  <c r="K37" i="3"/>
  <c r="J37" i="3"/>
  <c r="I37" i="3"/>
  <c r="G37" i="3"/>
  <c r="E37" i="3"/>
  <c r="C37" i="3"/>
  <c r="M36" i="3"/>
  <c r="L36" i="3"/>
  <c r="K36" i="3"/>
  <c r="J36" i="3"/>
  <c r="I36" i="3"/>
  <c r="G36" i="3"/>
  <c r="E36" i="3"/>
  <c r="C36" i="3"/>
  <c r="M35" i="3"/>
  <c r="L35" i="3"/>
  <c r="K35" i="3"/>
  <c r="J35" i="3"/>
  <c r="I35" i="3"/>
  <c r="G35" i="3"/>
  <c r="E35" i="3"/>
  <c r="C35" i="3"/>
  <c r="M34" i="3"/>
  <c r="L34" i="3"/>
  <c r="K34" i="3"/>
  <c r="J34" i="3"/>
  <c r="I34" i="3"/>
  <c r="G34" i="3"/>
  <c r="E34" i="3"/>
  <c r="C34" i="3"/>
  <c r="M33" i="3"/>
  <c r="L33" i="3"/>
  <c r="K33" i="3"/>
  <c r="J33" i="3"/>
  <c r="I33" i="3"/>
  <c r="G33" i="3"/>
  <c r="E33" i="3"/>
  <c r="C33" i="3"/>
  <c r="M32" i="3"/>
  <c r="L32" i="3"/>
  <c r="K32" i="3"/>
  <c r="J32" i="3"/>
  <c r="I32" i="3"/>
  <c r="G32" i="3"/>
  <c r="E32" i="3"/>
  <c r="C32" i="3"/>
  <c r="M31" i="3"/>
  <c r="L31" i="3"/>
  <c r="K31" i="3"/>
  <c r="J31" i="3"/>
  <c r="I31" i="3"/>
  <c r="G31" i="3"/>
  <c r="E31" i="3"/>
  <c r="C31" i="3"/>
  <c r="M30" i="3"/>
  <c r="L30" i="3"/>
  <c r="K30" i="3"/>
  <c r="J30" i="3"/>
  <c r="I30" i="3"/>
  <c r="G30" i="3"/>
  <c r="E30" i="3"/>
  <c r="C30" i="3"/>
  <c r="M29" i="3"/>
  <c r="L29" i="3"/>
  <c r="K29" i="3"/>
  <c r="J29" i="3"/>
  <c r="I29" i="3"/>
  <c r="G29" i="3"/>
  <c r="E29" i="3"/>
  <c r="C29" i="3"/>
  <c r="M28" i="3"/>
  <c r="L28" i="3"/>
  <c r="K28" i="3"/>
  <c r="J28" i="3"/>
  <c r="I28" i="3"/>
  <c r="G28" i="3"/>
  <c r="E28" i="3"/>
  <c r="C28" i="3"/>
  <c r="M27" i="3"/>
  <c r="L27" i="3"/>
  <c r="K27" i="3"/>
  <c r="J27" i="3"/>
  <c r="I27" i="3"/>
  <c r="G27" i="3"/>
  <c r="E27" i="3"/>
  <c r="C27" i="3"/>
  <c r="M26" i="3"/>
  <c r="L26" i="3"/>
  <c r="K26" i="3"/>
  <c r="J26" i="3"/>
  <c r="I26" i="3"/>
  <c r="G26" i="3"/>
  <c r="E26" i="3"/>
  <c r="C26" i="3"/>
  <c r="M25" i="3"/>
  <c r="L25" i="3"/>
  <c r="K25" i="3"/>
  <c r="J25" i="3"/>
  <c r="I25" i="3"/>
  <c r="G25" i="3"/>
  <c r="E25" i="3"/>
  <c r="C25" i="3"/>
  <c r="M24" i="3"/>
  <c r="L24" i="3"/>
  <c r="K24" i="3"/>
  <c r="J24" i="3"/>
  <c r="I24" i="3"/>
  <c r="G24" i="3"/>
  <c r="E24" i="3"/>
  <c r="C24" i="3"/>
  <c r="M23" i="3"/>
  <c r="L23" i="3"/>
  <c r="K23" i="3"/>
  <c r="J23" i="3"/>
  <c r="I23" i="3"/>
  <c r="G23" i="3"/>
  <c r="E23" i="3"/>
  <c r="C23" i="3"/>
  <c r="M22" i="3"/>
  <c r="L22" i="3"/>
  <c r="K22" i="3"/>
  <c r="J22" i="3"/>
  <c r="I22" i="3"/>
  <c r="G22" i="3"/>
  <c r="E22" i="3"/>
  <c r="C22" i="3"/>
  <c r="M21" i="3"/>
  <c r="L21" i="3"/>
  <c r="K21" i="3"/>
  <c r="J21" i="3"/>
  <c r="I21" i="3"/>
  <c r="G21" i="3"/>
  <c r="E21" i="3"/>
  <c r="C21" i="3"/>
  <c r="M20" i="3"/>
  <c r="L20" i="3"/>
  <c r="K20" i="3"/>
  <c r="J20" i="3"/>
  <c r="I20" i="3"/>
  <c r="G20" i="3"/>
  <c r="E20" i="3"/>
  <c r="C20" i="3"/>
  <c r="M19" i="3"/>
  <c r="L19" i="3"/>
  <c r="K19" i="3"/>
  <c r="J19" i="3"/>
  <c r="I19" i="3"/>
  <c r="G19" i="3"/>
  <c r="E19" i="3"/>
  <c r="C19" i="3"/>
  <c r="M18" i="3"/>
  <c r="L18" i="3"/>
  <c r="K18" i="3"/>
  <c r="J18" i="3"/>
  <c r="I18" i="3"/>
  <c r="G18" i="3"/>
  <c r="E18" i="3"/>
  <c r="C18" i="3"/>
  <c r="M17" i="3"/>
  <c r="L17" i="3"/>
  <c r="K17" i="3"/>
  <c r="J17" i="3"/>
  <c r="I17" i="3"/>
  <c r="G17" i="3"/>
  <c r="E17" i="3"/>
  <c r="C17" i="3"/>
  <c r="M16" i="3"/>
  <c r="L16" i="3"/>
  <c r="K16" i="3"/>
  <c r="J16" i="3"/>
  <c r="I16" i="3"/>
  <c r="G16" i="3"/>
  <c r="E16" i="3"/>
  <c r="C16" i="3"/>
  <c r="M15" i="3"/>
  <c r="L15" i="3"/>
  <c r="K15" i="3"/>
  <c r="J15" i="3"/>
  <c r="I15" i="3"/>
  <c r="G15" i="3"/>
  <c r="E15" i="3"/>
  <c r="C15" i="3"/>
  <c r="M14" i="3"/>
  <c r="L14" i="3"/>
  <c r="K14" i="3"/>
  <c r="J14" i="3"/>
  <c r="I14" i="3"/>
  <c r="G14" i="3"/>
  <c r="E14" i="3"/>
  <c r="C14" i="3"/>
  <c r="M13" i="3"/>
  <c r="L13" i="3"/>
  <c r="K13" i="3"/>
  <c r="J13" i="3"/>
  <c r="I13" i="3"/>
  <c r="G13" i="3"/>
  <c r="E13" i="3"/>
  <c r="C13" i="3"/>
  <c r="M12" i="3"/>
  <c r="L12" i="3"/>
  <c r="K12" i="3"/>
  <c r="J12" i="3"/>
  <c r="I12" i="3"/>
  <c r="G12" i="3"/>
  <c r="E12" i="3"/>
  <c r="C12" i="3"/>
  <c r="M11" i="3"/>
  <c r="L11" i="3"/>
  <c r="K11" i="3"/>
  <c r="J11" i="3"/>
  <c r="I11" i="3"/>
  <c r="G11" i="3"/>
  <c r="E11" i="3"/>
  <c r="C11" i="3"/>
  <c r="M10" i="3"/>
  <c r="L10" i="3"/>
  <c r="K10" i="3"/>
  <c r="J10" i="3"/>
  <c r="I10" i="3"/>
  <c r="G10" i="3"/>
  <c r="E10" i="3"/>
  <c r="C10" i="3"/>
  <c r="M9" i="3"/>
  <c r="L9" i="3"/>
  <c r="K9" i="3"/>
  <c r="J9" i="3"/>
  <c r="I9" i="3"/>
  <c r="G9" i="3"/>
  <c r="E9" i="3"/>
  <c r="C9" i="3"/>
  <c r="M8" i="3"/>
  <c r="L8" i="3"/>
  <c r="K8" i="3"/>
  <c r="J8" i="3"/>
  <c r="I8" i="3"/>
  <c r="G8" i="3"/>
  <c r="E8" i="3"/>
  <c r="C8" i="3"/>
  <c r="M7" i="3"/>
  <c r="L7" i="3"/>
  <c r="K7" i="3"/>
  <c r="J7" i="3"/>
  <c r="I7" i="3"/>
  <c r="G7" i="3"/>
  <c r="E7" i="3"/>
  <c r="C7" i="3"/>
  <c r="G21" i="2"/>
  <c r="F21" i="2"/>
  <c r="H21" i="2" s="1"/>
  <c r="E21" i="2"/>
  <c r="C21" i="2"/>
  <c r="B21" i="2"/>
  <c r="D21" i="2" s="1"/>
  <c r="G20" i="2"/>
  <c r="F20" i="2"/>
  <c r="H20" i="2" s="1"/>
  <c r="C20" i="2"/>
  <c r="B20" i="2"/>
  <c r="E20" i="2" s="1"/>
  <c r="G19" i="2"/>
  <c r="F19" i="2"/>
  <c r="H19" i="2" s="1"/>
  <c r="E19" i="2"/>
  <c r="C19" i="2"/>
  <c r="B19" i="2"/>
  <c r="D19" i="2" s="1"/>
  <c r="G18" i="2"/>
  <c r="F18" i="2"/>
  <c r="H18" i="2" s="1"/>
  <c r="C18" i="2"/>
  <c r="B18" i="2"/>
  <c r="E18" i="2" s="1"/>
  <c r="G17" i="2"/>
  <c r="F17" i="2"/>
  <c r="H17" i="2" s="1"/>
  <c r="E17" i="2"/>
  <c r="C17" i="2"/>
  <c r="B17" i="2"/>
  <c r="D17" i="2" s="1"/>
  <c r="H15" i="2"/>
  <c r="E15" i="2"/>
  <c r="D15" i="2"/>
  <c r="H14" i="2"/>
  <c r="E14" i="2"/>
  <c r="D14" i="2"/>
  <c r="H13" i="2"/>
  <c r="E13" i="2"/>
  <c r="D13" i="2"/>
  <c r="H12" i="2"/>
  <c r="E12" i="2"/>
  <c r="D12" i="2"/>
  <c r="G11" i="2"/>
  <c r="F11" i="2"/>
  <c r="H11" i="2" s="1"/>
  <c r="E11" i="2"/>
  <c r="C11" i="2"/>
  <c r="B11" i="2"/>
  <c r="D11" i="2" s="1"/>
  <c r="H10" i="2"/>
  <c r="E10" i="2"/>
  <c r="D10" i="2"/>
  <c r="H9" i="2"/>
  <c r="E9" i="2"/>
  <c r="D9" i="2"/>
  <c r="H8" i="2"/>
  <c r="E8" i="2"/>
  <c r="D8" i="2"/>
  <c r="H7" i="2"/>
  <c r="E7" i="2"/>
  <c r="D7" i="2"/>
  <c r="G6" i="2"/>
  <c r="G16" i="2" s="1"/>
  <c r="F6" i="2"/>
  <c r="F16" i="2" s="1"/>
  <c r="H16" i="2" s="1"/>
  <c r="C6" i="2"/>
  <c r="C16" i="2" s="1"/>
  <c r="B6" i="2"/>
  <c r="E6" i="2" s="1"/>
  <c r="M18" i="1"/>
  <c r="G18" i="1"/>
  <c r="K18" i="1"/>
  <c r="J18" i="1"/>
  <c r="I18" i="1"/>
  <c r="H18" i="1"/>
  <c r="E18" i="1"/>
  <c r="D18" i="1"/>
  <c r="C18" i="1"/>
  <c r="B18" i="1"/>
  <c r="L7" i="1"/>
  <c r="F7" i="1"/>
  <c r="N7" i="1" s="1"/>
  <c r="M6" i="1"/>
  <c r="M7" i="1" s="1"/>
  <c r="L6" i="1"/>
  <c r="L18" i="1" s="1"/>
  <c r="G6" i="1"/>
  <c r="G7" i="1" s="1"/>
  <c r="F6" i="1"/>
  <c r="F18" i="1" s="1"/>
  <c r="D6" i="2" l="1"/>
  <c r="H6" i="2"/>
  <c r="B16" i="2"/>
  <c r="D18" i="2"/>
  <c r="D20" i="2"/>
  <c r="N6" i="1"/>
  <c r="N18" i="1" s="1"/>
  <c r="E16" i="2" l="1"/>
  <c r="D16" i="2"/>
</calcChain>
</file>

<file path=xl/sharedStrings.xml><?xml version="1.0" encoding="utf-8"?>
<sst xmlns="http://schemas.openxmlformats.org/spreadsheetml/2006/main" count="123" uniqueCount="94">
  <si>
    <r>
      <t xml:space="preserve">4    </t>
    </r>
    <r>
      <rPr>
        <sz val="10"/>
        <rFont val="宋体"/>
        <family val="3"/>
        <charset val="134"/>
      </rPr>
      <t>月</t>
    </r>
  </si>
  <si>
    <r>
      <t xml:space="preserve">5    </t>
    </r>
    <r>
      <rPr>
        <sz val="10"/>
        <rFont val="宋体"/>
        <family val="3"/>
        <charset val="134"/>
      </rPr>
      <t>月</t>
    </r>
  </si>
  <si>
    <r>
      <t xml:space="preserve">6    </t>
    </r>
    <r>
      <rPr>
        <sz val="10"/>
        <rFont val="宋体"/>
        <family val="3"/>
        <charset val="134"/>
      </rPr>
      <t>月</t>
    </r>
  </si>
  <si>
    <r>
      <t xml:space="preserve">7    </t>
    </r>
    <r>
      <rPr>
        <sz val="10"/>
        <rFont val="宋体"/>
        <family val="3"/>
        <charset val="134"/>
      </rPr>
      <t>月</t>
    </r>
  </si>
  <si>
    <r>
      <t xml:space="preserve">8    </t>
    </r>
    <r>
      <rPr>
        <sz val="10"/>
        <rFont val="宋体"/>
        <family val="3"/>
        <charset val="134"/>
      </rPr>
      <t>月</t>
    </r>
  </si>
  <si>
    <r>
      <t xml:space="preserve">9    </t>
    </r>
    <r>
      <rPr>
        <sz val="10"/>
        <rFont val="宋体"/>
        <family val="3"/>
        <charset val="134"/>
      </rPr>
      <t>月</t>
    </r>
  </si>
  <si>
    <r>
      <t xml:space="preserve">10    </t>
    </r>
    <r>
      <rPr>
        <sz val="10"/>
        <rFont val="宋体"/>
        <family val="3"/>
        <charset val="134"/>
      </rPr>
      <t>月</t>
    </r>
  </si>
  <si>
    <r>
      <t xml:space="preserve">11    </t>
    </r>
    <r>
      <rPr>
        <sz val="10"/>
        <rFont val="宋体"/>
        <family val="3"/>
        <charset val="134"/>
      </rPr>
      <t>月</t>
    </r>
  </si>
  <si>
    <r>
      <t xml:space="preserve">12    </t>
    </r>
    <r>
      <rPr>
        <sz val="10"/>
        <rFont val="宋体"/>
        <family val="3"/>
        <charset val="134"/>
      </rPr>
      <t>月</t>
    </r>
  </si>
  <si>
    <r>
      <t xml:space="preserve"> </t>
    </r>
    <r>
      <rPr>
        <sz val="10"/>
        <rFont val="宋体"/>
        <family val="3"/>
        <charset val="134"/>
      </rPr>
      <t>单位：亿元</t>
    </r>
    <phoneticPr fontId="3" type="noConversion"/>
  </si>
  <si>
    <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  <phoneticPr fontId="3" type="noConversion"/>
  </si>
  <si>
    <t>福利彩票</t>
    <phoneticPr fontId="3" type="noConversion"/>
  </si>
  <si>
    <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</si>
  <si>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乐透数字型</t>
    <phoneticPr fontId="3" type="noConversion"/>
  </si>
  <si>
    <t>即开型</t>
    <phoneticPr fontId="3" type="noConversion"/>
  </si>
  <si>
    <t>视频型</t>
    <phoneticPr fontId="3" type="noConversion"/>
  </si>
  <si>
    <t>基诺型</t>
    <phoneticPr fontId="3" type="noConversion"/>
  </si>
  <si>
    <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</si>
  <si>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竞猜型</t>
    <phoneticPr fontId="3" type="noConversion"/>
  </si>
  <si>
    <r>
      <t xml:space="preserve">3     </t>
    </r>
    <r>
      <rPr>
        <sz val="10"/>
        <rFont val="宋体"/>
        <family val="3"/>
        <charset val="134"/>
      </rPr>
      <t>月</t>
    </r>
    <phoneticPr fontId="3" type="noConversion"/>
  </si>
  <si>
    <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</si>
  <si>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附件2：</t>
    <phoneticPr fontId="3" type="noConversion"/>
  </si>
  <si>
    <t xml:space="preserve"> 单位：亿元</t>
  </si>
  <si>
    <t>类型</t>
    <phoneticPr fontId="3" type="noConversion"/>
  </si>
  <si>
    <t>本月</t>
    <phoneticPr fontId="3" type="noConversion"/>
  </si>
  <si>
    <t>本年累计</t>
    <phoneticPr fontId="3" type="noConversion"/>
  </si>
  <si>
    <t>上年销售额</t>
    <phoneticPr fontId="3" type="noConversion"/>
  </si>
  <si>
    <t>同比增长(%)</t>
    <phoneticPr fontId="3" type="noConversion"/>
  </si>
  <si>
    <t>环比增长(%)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</si>
  <si>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一、福利彩票</t>
    </r>
    <phoneticPr fontId="3" type="noConversion"/>
  </si>
  <si>
    <t xml:space="preserve">    （一）乐透数字型</t>
    <phoneticPr fontId="3" type="noConversion"/>
  </si>
  <si>
    <t xml:space="preserve">    （三）视频型</t>
    <phoneticPr fontId="3" type="noConversion"/>
  </si>
  <si>
    <t xml:space="preserve">    （四）基诺型</t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</si>
  <si>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二、体育彩票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</si>
  <si>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</si>
  <si>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</si>
  <si>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</si>
  <si>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</si>
  <si>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</t>
    </r>
    <r>
      <rPr>
        <b/>
        <sz val="10"/>
        <rFont val="宋体"/>
        <family val="3"/>
        <charset val="134"/>
      </rPr>
      <t>三、合计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</si>
  <si>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（一）乐透数字型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</si>
  <si>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（二）竞猜型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</si>
  <si>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（三）即开型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</si>
  <si>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（四）视频型</t>
    </r>
    <phoneticPr fontId="3" type="noConversion"/>
  </si>
  <si>
    <r>
      <t xml:space="preserve">          </t>
    </r>
    <r>
      <rPr>
        <sz val="10"/>
        <rFont val="宋体"/>
        <family val="3"/>
        <charset val="134"/>
      </rPr>
      <t>（五）基诺型</t>
    </r>
    <phoneticPr fontId="3" type="noConversion"/>
  </si>
  <si>
    <t xml:space="preserve">    （二）即开型</t>
    <phoneticPr fontId="3" type="noConversion"/>
  </si>
  <si>
    <t>单位：万元</t>
    <phoneticPr fontId="3" type="noConversion"/>
  </si>
  <si>
    <t>地区</t>
    <phoneticPr fontId="3" type="noConversion"/>
  </si>
  <si>
    <t>体育彩票</t>
    <phoneticPr fontId="3" type="noConversion"/>
  </si>
  <si>
    <t>销售合计</t>
    <phoneticPr fontId="3" type="noConversion"/>
  </si>
  <si>
    <t>销售额</t>
  </si>
  <si>
    <t>比上年同</t>
    <phoneticPr fontId="3" type="noConversion"/>
  </si>
  <si>
    <t>销售额</t>
    <phoneticPr fontId="3" type="noConversion"/>
  </si>
  <si>
    <t>北京</t>
    <phoneticPr fontId="3" type="noConversion"/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</si>
  <si>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</si>
  <si>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</si>
  <si>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</si>
  <si>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</si>
  <si>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</si>
  <si>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</si>
  <si>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</si>
  <si>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</si>
  <si>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</si>
  <si>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</si>
  <si>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</si>
  <si>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</si>
  <si>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</si>
  <si>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</si>
  <si>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</si>
  <si>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</si>
  <si>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</si>
  <si>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</si>
  <si>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</si>
  <si>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</si>
  <si>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</si>
  <si>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</si>
  <si>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</si>
  <si>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</si>
  <si>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</si>
  <si>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</si>
  <si>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</si>
  <si>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</si>
  <si>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</si>
  <si>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</si>
  <si>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  <phoneticPr fontId="3" type="noConversion"/>
  </si>
  <si>
    <t>附件1：</t>
    <phoneticPr fontId="3" type="noConversion"/>
  </si>
  <si>
    <t xml:space="preserve">    体育彩票</t>
    <phoneticPr fontId="3" type="noConversion"/>
  </si>
  <si>
    <t>1至本月累计</t>
    <phoneticPr fontId="3" type="noConversion"/>
  </si>
  <si>
    <r>
      <t xml:space="preserve">1    </t>
    </r>
    <r>
      <rPr>
        <sz val="10"/>
        <rFont val="宋体"/>
        <family val="3"/>
        <charset val="134"/>
      </rPr>
      <t>月</t>
    </r>
    <phoneticPr fontId="3" type="noConversion"/>
  </si>
  <si>
    <r>
      <t xml:space="preserve">2     </t>
    </r>
    <r>
      <rPr>
        <sz val="10"/>
        <rFont val="宋体"/>
        <family val="3"/>
        <charset val="134"/>
      </rPr>
      <t>月</t>
    </r>
    <phoneticPr fontId="3" type="noConversion"/>
  </si>
  <si>
    <r>
      <t>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2</t>
    </r>
    <r>
      <rPr>
        <sz val="16"/>
        <rFont val="黑体"/>
        <family val="3"/>
        <charset val="134"/>
      </rPr>
      <t>月全国彩票销售情况表</t>
    </r>
    <phoneticPr fontId="3" type="noConversion"/>
  </si>
  <si>
    <r>
      <t xml:space="preserve"> 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2</t>
    </r>
    <r>
      <rPr>
        <sz val="16"/>
        <rFont val="黑体"/>
        <family val="3"/>
        <charset val="134"/>
      </rPr>
      <t>月全国各类型彩票销售情况表</t>
    </r>
    <phoneticPr fontId="3" type="noConversion"/>
  </si>
  <si>
    <t>本年销售额</t>
    <phoneticPr fontId="3" type="noConversion"/>
  </si>
  <si>
    <r>
      <t>附件</t>
    </r>
    <r>
      <rPr>
        <sz val="14"/>
        <rFont val="Times New Roman"/>
        <family val="1"/>
      </rPr>
      <t xml:space="preserve">3:                                                       </t>
    </r>
    <r>
      <rPr>
        <sz val="16"/>
        <rFont val="Times New Roman"/>
        <family val="1"/>
      </rPr>
      <t xml:space="preserve"> 2018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2</t>
    </r>
    <r>
      <rPr>
        <sz val="16"/>
        <rFont val="黑体"/>
        <family val="3"/>
        <charset val="134"/>
      </rPr>
      <t>月全国各地区彩票销售情况表</t>
    </r>
    <phoneticPr fontId="3" type="noConversion"/>
  </si>
  <si>
    <t>期增长%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</si>
</sst>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0.00_ "/>
    <numFmt numFmtId="177" formatCode="0.0000_);[Red]\(0.0000\)"/>
    <numFmt numFmtId="178" formatCode="0.00_);[Red]\(0.00\)"/>
    <numFmt numFmtId="179" formatCode="0.0%"/>
    <numFmt numFmtId="180" formatCode="0.0_ "/>
    <numFmt numFmtId="181" formatCode="0.0000"/>
    <numFmt numFmtId="183" formatCode="0.00_ ;[Red]\-0.00\ "/>
    <numFmt numFmtId="184" formatCode="0.000000000_);[Red]\(0.000000000\)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6"/>
      <name val="Times New Roman"/>
      <family val="1"/>
    </font>
    <font>
      <sz val="16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0" fontId="8" fillId="0" borderId="8" xfId="0" applyNumberFormat="1" applyFont="1" applyFill="1" applyBorder="1" applyAlignment="1">
      <alignment horizontal="center" vertical="center"/>
    </xf>
    <xf numFmtId="10" fontId="7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17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0" fontId="11" fillId="0" borderId="0" xfId="0" applyFont="1" applyFill="1" applyAlignment="1">
      <alignment horizontal="left"/>
    </xf>
    <xf numFmtId="176" fontId="11" fillId="0" borderId="0" xfId="0" applyNumberFormat="1" applyFont="1" applyFill="1" applyAlignment="1">
      <alignment horizontal="left"/>
    </xf>
    <xf numFmtId="180" fontId="11" fillId="0" borderId="0" xfId="0" applyNumberFormat="1" applyFont="1" applyFill="1" applyAlignment="1">
      <alignment horizontal="left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6" fillId="0" borderId="6" xfId="0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/>
    </xf>
    <xf numFmtId="176" fontId="7" fillId="0" borderId="6" xfId="2" applyNumberFormat="1" applyFont="1" applyFill="1" applyBorder="1" applyAlignment="1">
      <alignment horizontal="right" vertical="center"/>
    </xf>
    <xf numFmtId="180" fontId="7" fillId="0" borderId="6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176" fontId="7" fillId="3" borderId="6" xfId="3" applyNumberFormat="1" applyFont="1" applyFill="1" applyBorder="1" applyAlignment="1">
      <alignment horizontal="right" vertical="center"/>
    </xf>
  </cellXfs>
  <cellStyles count="4">
    <cellStyle name="常规" xfId="0" builtinId="0"/>
    <cellStyle name="常规 2" xfId="1"/>
    <cellStyle name="好" xfId="3" builtinId="26"/>
    <cellStyle name="千位分隔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85;&#21147;&#24037;&#20316;&#25991;&#20214;&#22841;\2018\1-&#24425;&#31080;&#30417;&#30563;&#22788;&#24037;&#20316;\6-&#38144;&#21806;&#26376;&#25253;\2-2018&#24180;2&#26376;&#38144;&#21806;&#24773;&#20917;&#31616;&#25253;\&#38468;&#20214;2-2018&#24180;2&#26376;&#20840;&#22269;&#21508;&#31867;&#22411;&#24425;&#31080;&#38144;&#21806;&#24773;&#209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7085;&#21147;&#24037;&#20316;&#25991;&#20214;&#22841;\2018\1-&#24425;&#31080;&#30417;&#30563;&#22788;&#24037;&#20316;\6-&#38144;&#21806;&#26376;&#25253;\2-2018&#24180;2&#26376;&#38144;&#21806;&#24773;&#20917;&#31616;&#25253;\&#38468;&#20214;3-2018&#24180;2&#26376;&#20840;&#22269;&#21508;&#22320;&#21306;&#24425;&#31080;&#38144;&#21806;&#24773;&#2091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件2"/>
      <sheetName val="2018年1月"/>
      <sheetName val="与上年同期比较"/>
      <sheetName val="本月销量饼形图"/>
    </sheetNames>
    <sheetDataSet>
      <sheetData sheetId="0"/>
      <sheetData sheetId="1">
        <row r="2">
          <cell r="B2">
            <v>193.35420343999999</v>
          </cell>
        </row>
        <row r="3">
          <cell r="B3">
            <v>143.53606583999999</v>
          </cell>
        </row>
        <row r="4">
          <cell r="B4">
            <v>9.5505197200000005</v>
          </cell>
        </row>
        <row r="5">
          <cell r="B5">
            <v>40.144547719999998</v>
          </cell>
        </row>
        <row r="6">
          <cell r="B6">
            <v>0.12307016</v>
          </cell>
        </row>
        <row r="7">
          <cell r="B7">
            <v>189.93687361299999</v>
          </cell>
        </row>
        <row r="8">
          <cell r="B8">
            <v>98.727195589999994</v>
          </cell>
        </row>
        <row r="9">
          <cell r="B9">
            <v>81.749861440000004</v>
          </cell>
        </row>
        <row r="10">
          <cell r="B10">
            <v>9.4554502599999992</v>
          </cell>
        </row>
        <row r="11">
          <cell r="B11">
            <v>4.3663230000000001E-3</v>
          </cell>
        </row>
        <row r="12">
          <cell r="B12">
            <v>383.29107705299998</v>
          </cell>
        </row>
        <row r="13">
          <cell r="B13">
            <v>242.26326143</v>
          </cell>
        </row>
        <row r="14">
          <cell r="B14">
            <v>81.749861440000004</v>
          </cell>
        </row>
        <row r="15">
          <cell r="B15">
            <v>19.00596998</v>
          </cell>
        </row>
        <row r="16">
          <cell r="B16">
            <v>40.148914042999998</v>
          </cell>
        </row>
        <row r="17">
          <cell r="B17">
            <v>0.12307016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"/>
      <sheetName val="与17年同期销量比较"/>
      <sheetName val="Sheet1"/>
    </sheetNames>
    <sheetDataSet>
      <sheetData sheetId="0"/>
      <sheetData sheetId="1">
        <row r="7">
          <cell r="B7">
            <v>30741.378799999999</v>
          </cell>
          <cell r="D7">
            <v>63017.864000000001</v>
          </cell>
          <cell r="F7">
            <v>41903.534599999999</v>
          </cell>
          <cell r="H7">
            <v>83743.568499999994</v>
          </cell>
          <cell r="J7">
            <v>72644.91339999999</v>
          </cell>
          <cell r="L7">
            <v>146761.4325</v>
          </cell>
        </row>
        <row r="8">
          <cell r="B8">
            <v>27164.895916000001</v>
          </cell>
          <cell r="D8">
            <v>54070.217473999997</v>
          </cell>
          <cell r="F8">
            <v>15177.855899999999</v>
          </cell>
          <cell r="H8">
            <v>31414.024699999998</v>
          </cell>
          <cell r="J8">
            <v>42342.751816000004</v>
          </cell>
          <cell r="L8">
            <v>85484.242173999999</v>
          </cell>
        </row>
        <row r="9">
          <cell r="B9">
            <v>39749.470862000002</v>
          </cell>
          <cell r="D9">
            <v>84850.802916000001</v>
          </cell>
          <cell r="F9">
            <v>79922.356599999999</v>
          </cell>
          <cell r="H9">
            <v>158020.40950000001</v>
          </cell>
          <cell r="J9">
            <v>119671.827462</v>
          </cell>
          <cell r="L9">
            <v>242871.21241600002</v>
          </cell>
        </row>
        <row r="10">
          <cell r="B10">
            <v>28141.750994000002</v>
          </cell>
          <cell r="D10">
            <v>59025.444604999997</v>
          </cell>
          <cell r="F10">
            <v>14092.8071</v>
          </cell>
          <cell r="H10">
            <v>29200.094999999994</v>
          </cell>
          <cell r="J10">
            <v>42234.558094</v>
          </cell>
          <cell r="L10">
            <v>88225.539604999998</v>
          </cell>
        </row>
        <row r="11">
          <cell r="B11">
            <v>40220.721168999997</v>
          </cell>
          <cell r="D11">
            <v>106353.237072</v>
          </cell>
          <cell r="F11">
            <v>26906.831299999998</v>
          </cell>
          <cell r="H11">
            <v>59125.700400000009</v>
          </cell>
          <cell r="J11">
            <v>67127.552468999987</v>
          </cell>
          <cell r="L11">
            <v>165478.93747200002</v>
          </cell>
        </row>
        <row r="12">
          <cell r="B12">
            <v>79451.806767000002</v>
          </cell>
          <cell r="D12">
            <v>162933.532072</v>
          </cell>
          <cell r="F12">
            <v>29487.3243</v>
          </cell>
          <cell r="H12">
            <v>60341.2618</v>
          </cell>
          <cell r="J12">
            <v>108939.13106700001</v>
          </cell>
          <cell r="L12">
            <v>223274.79387200001</v>
          </cell>
        </row>
        <row r="13">
          <cell r="B13">
            <v>25732.452341</v>
          </cell>
          <cell r="D13">
            <v>51781.809700999998</v>
          </cell>
          <cell r="F13">
            <v>24842.253799999999</v>
          </cell>
          <cell r="H13">
            <v>49037.811999999998</v>
          </cell>
          <cell r="J13">
            <v>50574.706141000002</v>
          </cell>
          <cell r="L13">
            <v>100819.621701</v>
          </cell>
        </row>
        <row r="14">
          <cell r="B14">
            <v>37280.597043000002</v>
          </cell>
          <cell r="D14">
            <v>76436.964967000007</v>
          </cell>
          <cell r="F14">
            <v>38955.991700000006</v>
          </cell>
          <cell r="H14">
            <v>78933.531700000007</v>
          </cell>
          <cell r="J14">
            <v>76236.588743</v>
          </cell>
          <cell r="L14">
            <v>155370.496667</v>
          </cell>
        </row>
        <row r="15">
          <cell r="B15">
            <v>35094.994796999999</v>
          </cell>
          <cell r="D15">
            <v>70551.611241999999</v>
          </cell>
          <cell r="F15">
            <v>20763.696300000003</v>
          </cell>
          <cell r="H15">
            <v>40582.893599999996</v>
          </cell>
          <cell r="J15">
            <v>55858.691097000003</v>
          </cell>
          <cell r="L15">
            <v>111134.50484199999</v>
          </cell>
        </row>
        <row r="16">
          <cell r="B16">
            <v>100445.263884</v>
          </cell>
          <cell r="D16">
            <v>207667.59617400001</v>
          </cell>
          <cell r="F16">
            <v>127035.836251</v>
          </cell>
          <cell r="H16">
            <v>251114.26497100006</v>
          </cell>
          <cell r="J16">
            <v>227481.10013500002</v>
          </cell>
          <cell r="L16">
            <v>458781.86114500009</v>
          </cell>
        </row>
        <row r="17">
          <cell r="B17">
            <v>109442.114839</v>
          </cell>
          <cell r="D17">
            <v>229261.68778099999</v>
          </cell>
          <cell r="F17">
            <v>74391.842999999993</v>
          </cell>
          <cell r="H17">
            <v>167709.71249999999</v>
          </cell>
          <cell r="J17">
            <v>183833.95783899998</v>
          </cell>
          <cell r="L17">
            <v>396971.40028099995</v>
          </cell>
        </row>
        <row r="18">
          <cell r="B18">
            <v>51658.321609999999</v>
          </cell>
          <cell r="D18">
            <v>104484.932285</v>
          </cell>
          <cell r="F18">
            <v>28741.193399999996</v>
          </cell>
          <cell r="H18">
            <v>58702.2215</v>
          </cell>
          <cell r="J18">
            <v>80399.515010000003</v>
          </cell>
          <cell r="L18">
            <v>163187.153785</v>
          </cell>
        </row>
        <row r="19">
          <cell r="B19">
            <v>32389.106644</v>
          </cell>
          <cell r="D19">
            <v>67476.152346000003</v>
          </cell>
          <cell r="F19">
            <v>57923.434099999991</v>
          </cell>
          <cell r="H19">
            <v>125575.696</v>
          </cell>
          <cell r="J19">
            <v>90312.540743999998</v>
          </cell>
          <cell r="L19">
            <v>193051.84834600001</v>
          </cell>
        </row>
        <row r="20">
          <cell r="B20">
            <v>27464.348451999998</v>
          </cell>
          <cell r="D20">
            <v>60920.274285</v>
          </cell>
          <cell r="F20">
            <v>29513.329399999999</v>
          </cell>
          <cell r="H20">
            <v>55471.711500000005</v>
          </cell>
          <cell r="J20">
            <v>56977.677851999993</v>
          </cell>
          <cell r="L20">
            <v>116391.985785</v>
          </cell>
        </row>
        <row r="21">
          <cell r="B21">
            <v>108892.85468800001</v>
          </cell>
          <cell r="D21">
            <v>225821.57874699999</v>
          </cell>
          <cell r="F21">
            <v>128807.0364</v>
          </cell>
          <cell r="H21">
            <v>251473.77949999998</v>
          </cell>
          <cell r="J21">
            <v>237699.891088</v>
          </cell>
          <cell r="L21">
            <v>477295.35824699997</v>
          </cell>
        </row>
        <row r="22">
          <cell r="B22">
            <v>47237.931747000002</v>
          </cell>
          <cell r="D22">
            <v>94962.978027000005</v>
          </cell>
          <cell r="F22">
            <v>79765.285800000012</v>
          </cell>
          <cell r="H22">
            <v>157538.10460000002</v>
          </cell>
          <cell r="J22">
            <v>127003.21754700001</v>
          </cell>
          <cell r="L22">
            <v>252501.08262700003</v>
          </cell>
        </row>
        <row r="23">
          <cell r="B23">
            <v>79076.557230000006</v>
          </cell>
          <cell r="D23">
            <v>150787.29412599999</v>
          </cell>
          <cell r="F23">
            <v>64458.542500000003</v>
          </cell>
          <cell r="H23">
            <v>118997.82249999999</v>
          </cell>
          <cell r="J23">
            <v>143535.09973000002</v>
          </cell>
          <cell r="L23">
            <v>269785.11662599997</v>
          </cell>
        </row>
        <row r="24">
          <cell r="B24">
            <v>67046.840265999999</v>
          </cell>
          <cell r="D24">
            <v>130687.77403499999</v>
          </cell>
          <cell r="F24">
            <v>42928.979899999998</v>
          </cell>
          <cell r="H24">
            <v>78067.037500000006</v>
          </cell>
          <cell r="J24">
            <v>109975.82016599999</v>
          </cell>
          <cell r="L24">
            <v>208754.81153499999</v>
          </cell>
        </row>
        <row r="25">
          <cell r="B25">
            <v>156659.850618</v>
          </cell>
          <cell r="D25">
            <v>316309.53404200001</v>
          </cell>
          <cell r="F25">
            <v>108567.75950000001</v>
          </cell>
          <cell r="H25">
            <v>219669.80440000005</v>
          </cell>
          <cell r="J25">
            <v>265227.61011800001</v>
          </cell>
          <cell r="L25">
            <v>535979.33844200009</v>
          </cell>
        </row>
        <row r="26">
          <cell r="B26">
            <v>43360.613983000003</v>
          </cell>
          <cell r="D26">
            <v>81358.525437000004</v>
          </cell>
          <cell r="F26">
            <v>15594.065000000001</v>
          </cell>
          <cell r="H26">
            <v>32122.750800000002</v>
          </cell>
          <cell r="J26">
            <v>58954.678983000005</v>
          </cell>
          <cell r="L26">
            <v>113481.27623700001</v>
          </cell>
        </row>
        <row r="27">
          <cell r="B27">
            <v>12800.388682999999</v>
          </cell>
          <cell r="D27">
            <v>26129.059659999999</v>
          </cell>
          <cell r="F27">
            <v>8118.4203900000002</v>
          </cell>
          <cell r="H27">
            <v>23277.308920000003</v>
          </cell>
          <cell r="J27">
            <v>20918.809073</v>
          </cell>
          <cell r="L27">
            <v>49406.368580000002</v>
          </cell>
        </row>
        <row r="28">
          <cell r="B28">
            <v>42138.120691999997</v>
          </cell>
          <cell r="D28">
            <v>84932.093540000002</v>
          </cell>
          <cell r="F28">
            <v>42022.522299999997</v>
          </cell>
          <cell r="H28">
            <v>75998.561099999992</v>
          </cell>
          <cell r="J28">
            <v>84160.642991999994</v>
          </cell>
          <cell r="L28">
            <v>160930.65463999999</v>
          </cell>
        </row>
        <row r="29">
          <cell r="B29">
            <v>71477.526832999996</v>
          </cell>
          <cell r="D29">
            <v>140348.04609700001</v>
          </cell>
          <cell r="F29">
            <v>31914.132000000001</v>
          </cell>
          <cell r="H29">
            <v>67347.062000000005</v>
          </cell>
          <cell r="J29">
            <v>103391.65883299999</v>
          </cell>
          <cell r="L29">
            <v>207695.10809700002</v>
          </cell>
        </row>
        <row r="30">
          <cell r="B30">
            <v>18738.329929</v>
          </cell>
          <cell r="D30">
            <v>39191.613381000003</v>
          </cell>
          <cell r="F30">
            <v>20669.426200000002</v>
          </cell>
          <cell r="H30">
            <v>41192.157200000001</v>
          </cell>
          <cell r="J30">
            <v>39407.756129000001</v>
          </cell>
          <cell r="L30">
            <v>80383.770581000004</v>
          </cell>
        </row>
        <row r="31">
          <cell r="B31">
            <v>52460.175612999999</v>
          </cell>
          <cell r="D31">
            <v>109027.002529</v>
          </cell>
          <cell r="F31">
            <v>47321.047600000005</v>
          </cell>
          <cell r="H31">
            <v>97160.531799999997</v>
          </cell>
          <cell r="J31">
            <v>99781.223213000005</v>
          </cell>
          <cell r="L31">
            <v>206187.53432899999</v>
          </cell>
        </row>
        <row r="32">
          <cell r="B32">
            <v>14885.739799999999</v>
          </cell>
          <cell r="D32">
            <v>36150.438399999999</v>
          </cell>
          <cell r="F32">
            <v>3867.4659000000001</v>
          </cell>
          <cell r="H32">
            <v>8415.3197</v>
          </cell>
          <cell r="J32">
            <v>18753.205699999999</v>
          </cell>
          <cell r="L32">
            <v>44565.758099999999</v>
          </cell>
        </row>
        <row r="33">
          <cell r="B33">
            <v>60603.607450000003</v>
          </cell>
          <cell r="D33">
            <v>126769.63415300001</v>
          </cell>
          <cell r="F33">
            <v>29335.7353</v>
          </cell>
          <cell r="H33">
            <v>56382.838000000003</v>
          </cell>
          <cell r="J33">
            <v>89939.342750000011</v>
          </cell>
          <cell r="L33">
            <v>183152.47215300001</v>
          </cell>
        </row>
        <row r="34">
          <cell r="B34">
            <v>27991.515216</v>
          </cell>
          <cell r="D34">
            <v>60995.154703</v>
          </cell>
          <cell r="F34">
            <v>19308.143099999998</v>
          </cell>
          <cell r="H34">
            <v>40226.053899999999</v>
          </cell>
          <cell r="J34">
            <v>47299.658316000001</v>
          </cell>
          <cell r="L34">
            <v>101221.20860300001</v>
          </cell>
        </row>
        <row r="35">
          <cell r="B35">
            <v>9069.2985480000007</v>
          </cell>
          <cell r="D35">
            <v>19923.002553999999</v>
          </cell>
          <cell r="F35">
            <v>4565.8244000000004</v>
          </cell>
          <cell r="H35">
            <v>8369.5838999999996</v>
          </cell>
          <cell r="J35">
            <v>13635.122948</v>
          </cell>
          <cell r="L35">
            <v>28292.586453999997</v>
          </cell>
        </row>
        <row r="36">
          <cell r="B36">
            <v>12993.549023</v>
          </cell>
          <cell r="D36">
            <v>26168.531808</v>
          </cell>
          <cell r="F36">
            <v>7239.6196</v>
          </cell>
          <cell r="H36">
            <v>14877.184000000001</v>
          </cell>
          <cell r="J36">
            <v>20233.168622999998</v>
          </cell>
          <cell r="L36">
            <v>41045.715808000001</v>
          </cell>
        </row>
        <row r="37">
          <cell r="B37">
            <v>39173.359400000001</v>
          </cell>
          <cell r="D37">
            <v>82389.455700000006</v>
          </cell>
          <cell r="F37">
            <v>21689.608100000001</v>
          </cell>
          <cell r="H37">
            <v>40608.705099999999</v>
          </cell>
          <cell r="J37">
            <v>60862.967499999999</v>
          </cell>
          <cell r="L37">
            <v>122998.16080000001</v>
          </cell>
        </row>
        <row r="38">
          <cell r="B38">
            <v>1529583.4838370001</v>
          </cell>
          <cell r="D38">
            <v>3150783.8438590006</v>
          </cell>
          <cell r="F38">
            <v>1285831.9017410004</v>
          </cell>
          <cell r="H38">
            <v>2580697.5085909995</v>
          </cell>
          <cell r="J38">
            <v>2815415.3855780005</v>
          </cell>
          <cell r="L38">
            <v>5731481.3524500001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7" sqref="C7"/>
    </sheetView>
  </sheetViews>
  <sheetFormatPr defaultColWidth="9.125" defaultRowHeight="14.25" x14ac:dyDescent="0.2"/>
  <cols>
    <col min="1" max="16384" width="9.125" style="2"/>
  </cols>
  <sheetData>
    <row r="1" spans="1:16" ht="18.75" x14ac:dyDescent="0.2">
      <c r="A1" s="1" t="s">
        <v>84</v>
      </c>
    </row>
    <row r="2" spans="1:16" ht="20.25" x14ac:dyDescent="0.2">
      <c r="A2" s="28" t="s">
        <v>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 t="s">
        <v>9</v>
      </c>
    </row>
    <row r="4" spans="1:16" ht="20.100000000000001" customHeight="1" x14ac:dyDescent="0.2">
      <c r="A4" s="29" t="s">
        <v>10</v>
      </c>
      <c r="B4" s="31" t="s">
        <v>11</v>
      </c>
      <c r="C4" s="32"/>
      <c r="D4" s="32"/>
      <c r="E4" s="32"/>
      <c r="F4" s="32"/>
      <c r="G4" s="33"/>
      <c r="H4" s="31" t="s">
        <v>85</v>
      </c>
      <c r="I4" s="32"/>
      <c r="J4" s="32"/>
      <c r="K4" s="32"/>
      <c r="L4" s="32"/>
      <c r="M4" s="25"/>
      <c r="N4" s="29" t="s">
        <v>12</v>
      </c>
    </row>
    <row r="5" spans="1:16" ht="20.100000000000001" customHeight="1" x14ac:dyDescent="0.2">
      <c r="A5" s="30"/>
      <c r="B5" s="26" t="s">
        <v>13</v>
      </c>
      <c r="C5" s="6" t="s">
        <v>14</v>
      </c>
      <c r="D5" s="26" t="s">
        <v>15</v>
      </c>
      <c r="E5" s="26" t="s">
        <v>16</v>
      </c>
      <c r="F5" s="26" t="s">
        <v>17</v>
      </c>
      <c r="G5" s="7" t="s">
        <v>86</v>
      </c>
      <c r="H5" s="26" t="s">
        <v>13</v>
      </c>
      <c r="I5" s="26" t="s">
        <v>18</v>
      </c>
      <c r="J5" s="6" t="s">
        <v>14</v>
      </c>
      <c r="K5" s="8" t="s">
        <v>15</v>
      </c>
      <c r="L5" s="24" t="s">
        <v>17</v>
      </c>
      <c r="M5" s="26" t="s">
        <v>86</v>
      </c>
      <c r="N5" s="30"/>
    </row>
    <row r="6" spans="1:16" ht="20.100000000000001" customHeight="1" x14ac:dyDescent="0.2">
      <c r="A6" s="27" t="s">
        <v>87</v>
      </c>
      <c r="B6" s="9">
        <v>143.53606583999999</v>
      </c>
      <c r="C6" s="9">
        <v>9.5505197200000005</v>
      </c>
      <c r="D6" s="9">
        <v>40.144547719999998</v>
      </c>
      <c r="E6" s="9">
        <v>0.12307016</v>
      </c>
      <c r="F6" s="9">
        <f t="shared" ref="F6:F17" si="0">SUM(B6:E6)</f>
        <v>193.35420343999999</v>
      </c>
      <c r="G6" s="9">
        <f>F6</f>
        <v>193.35420343999999</v>
      </c>
      <c r="H6" s="9">
        <v>98.727195589999994</v>
      </c>
      <c r="I6" s="9">
        <v>81.749861440000004</v>
      </c>
      <c r="J6" s="9">
        <v>9.4554502599999992</v>
      </c>
      <c r="K6" s="9">
        <v>4.3663230000000001E-3</v>
      </c>
      <c r="L6" s="9">
        <f>SUM(H6:K6)</f>
        <v>189.93687361299999</v>
      </c>
      <c r="M6" s="9">
        <f>L6</f>
        <v>189.93687361299999</v>
      </c>
      <c r="N6" s="9">
        <f>F6+L6</f>
        <v>383.29107705299998</v>
      </c>
      <c r="O6" s="42"/>
    </row>
    <row r="7" spans="1:16" ht="20.100000000000001" customHeight="1" x14ac:dyDescent="0.2">
      <c r="A7" s="27" t="s">
        <v>88</v>
      </c>
      <c r="B7" s="9">
        <v>90.748123300000003</v>
      </c>
      <c r="C7" s="9">
        <v>9.8044123499999998</v>
      </c>
      <c r="D7" s="9">
        <v>30.55198291</v>
      </c>
      <c r="E7" s="9">
        <v>8.0142980000000003E-2</v>
      </c>
      <c r="F7" s="9">
        <f t="shared" si="0"/>
        <v>131.18466154000001</v>
      </c>
      <c r="G7" s="9">
        <f>G6+F7</f>
        <v>324.53886497999997</v>
      </c>
      <c r="H7" s="9">
        <v>61.705585589999998</v>
      </c>
      <c r="I7" s="9">
        <v>55.509142320000002</v>
      </c>
      <c r="J7" s="9">
        <v>8.1906684399999996</v>
      </c>
      <c r="K7" s="9">
        <v>3.1014749999999998E-3</v>
      </c>
      <c r="L7" s="9">
        <f t="shared" ref="L7:L17" si="1">SUM(H7:K7)</f>
        <v>125.40849782499998</v>
      </c>
      <c r="M7" s="9">
        <f>M6+L7</f>
        <v>315.34537143799997</v>
      </c>
      <c r="N7" s="9">
        <f>F7+L7</f>
        <v>256.59315936500002</v>
      </c>
      <c r="O7" s="42"/>
    </row>
    <row r="8" spans="1:16" ht="20.100000000000001" customHeight="1" x14ac:dyDescent="0.2">
      <c r="A8" s="27" t="s">
        <v>19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43"/>
    </row>
    <row r="9" spans="1:16" ht="20.100000000000001" customHeight="1" x14ac:dyDescent="0.2">
      <c r="A9" s="27" t="s">
        <v>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ht="20.100000000000001" customHeight="1" x14ac:dyDescent="0.2">
      <c r="A10" s="27" t="s">
        <v>1</v>
      </c>
      <c r="B10" s="9"/>
      <c r="C10" s="9"/>
      <c r="D10" s="9"/>
      <c r="E10" s="9"/>
      <c r="F10" s="9"/>
      <c r="G10" s="9"/>
      <c r="H10" s="9"/>
      <c r="I10" s="9"/>
      <c r="J10" s="9"/>
      <c r="K10" s="10"/>
      <c r="L10" s="9"/>
      <c r="M10" s="9"/>
      <c r="N10" s="9"/>
    </row>
    <row r="11" spans="1:16" ht="20.100000000000001" customHeight="1" x14ac:dyDescent="0.2">
      <c r="A11" s="27" t="s">
        <v>2</v>
      </c>
      <c r="B11" s="9"/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</row>
    <row r="12" spans="1:16" ht="20.100000000000001" customHeight="1" x14ac:dyDescent="0.2">
      <c r="A12" s="27" t="s">
        <v>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ht="20.100000000000001" customHeight="1" x14ac:dyDescent="0.2">
      <c r="A13" s="27" t="s">
        <v>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ht="20.100000000000001" customHeight="1" x14ac:dyDescent="0.2">
      <c r="A14" s="27" t="s">
        <v>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ht="20.100000000000001" customHeight="1" x14ac:dyDescent="0.2">
      <c r="A15" s="27" t="s">
        <v>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ht="20.100000000000001" customHeight="1" x14ac:dyDescent="0.2">
      <c r="A16" s="27" t="s">
        <v>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0.100000000000001" customHeight="1" x14ac:dyDescent="0.2">
      <c r="A17" s="27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ht="20.100000000000001" customHeight="1" x14ac:dyDescent="0.2">
      <c r="A18" s="26" t="s">
        <v>20</v>
      </c>
      <c r="B18" s="9">
        <f>SUM(B6:B17)</f>
        <v>234.28418914</v>
      </c>
      <c r="C18" s="9">
        <f>SUM(C6:C17)</f>
        <v>19.35493207</v>
      </c>
      <c r="D18" s="9">
        <f>SUM(D6:D17)</f>
        <v>70.696530629999998</v>
      </c>
      <c r="E18" s="9">
        <f>SUM(E6:E17)</f>
        <v>0.20321314000000001</v>
      </c>
      <c r="F18" s="9">
        <f>SUM(F6:F17)</f>
        <v>324.53886497999997</v>
      </c>
      <c r="G18" s="9">
        <f>G17+F18</f>
        <v>324.53886497999997</v>
      </c>
      <c r="H18" s="9">
        <f>SUM(H6:H17)</f>
        <v>160.43278118000001</v>
      </c>
      <c r="I18" s="9">
        <f>SUM(I6:I17)</f>
        <v>137.25900376000001</v>
      </c>
      <c r="J18" s="9">
        <f>SUM(J6:J17)</f>
        <v>17.646118699999999</v>
      </c>
      <c r="K18" s="9">
        <f>SUM(K6:K17)</f>
        <v>7.4677979999999995E-3</v>
      </c>
      <c r="L18" s="9">
        <f>SUM(L6:L17)</f>
        <v>315.34537143799997</v>
      </c>
      <c r="M18" s="9">
        <f>M17+L18</f>
        <v>315.34537143799997</v>
      </c>
      <c r="N18" s="9">
        <f>SUM(N6:N17)</f>
        <v>639.884236418</v>
      </c>
    </row>
    <row r="19" spans="1:14" x14ac:dyDescent="0.2">
      <c r="N19" s="44"/>
    </row>
    <row r="20" spans="1:14" x14ac:dyDescent="0.2">
      <c r="L20" s="45"/>
      <c r="N20" s="42"/>
    </row>
    <row r="21" spans="1:14" x14ac:dyDescent="0.2">
      <c r="D21" s="42"/>
      <c r="K21" s="42"/>
    </row>
    <row r="23" spans="1:14" x14ac:dyDescent="0.2">
      <c r="G23" s="42"/>
    </row>
  </sheetData>
  <mergeCells count="5">
    <mergeCell ref="A2:N2"/>
    <mergeCell ref="A4:A5"/>
    <mergeCell ref="B4:G4"/>
    <mergeCell ref="H4:L4"/>
    <mergeCell ref="N4:N5"/>
  </mergeCells>
  <phoneticPr fontId="1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9" sqref="C9"/>
    </sheetView>
  </sheetViews>
  <sheetFormatPr defaultRowHeight="24.95" customHeight="1" x14ac:dyDescent="0.2"/>
  <cols>
    <col min="1" max="1" width="22" customWidth="1"/>
    <col min="2" max="2" width="15.25" customWidth="1"/>
    <col min="3" max="3" width="14.875" customWidth="1"/>
    <col min="4" max="4" width="14" customWidth="1"/>
    <col min="5" max="5" width="13.375" customWidth="1"/>
    <col min="6" max="6" width="14.625" customWidth="1"/>
    <col min="7" max="8" width="14.75" customWidth="1"/>
  </cols>
  <sheetData>
    <row r="1" spans="1:8" ht="24.95" customHeight="1" x14ac:dyDescent="0.2">
      <c r="A1" s="1" t="s">
        <v>21</v>
      </c>
      <c r="B1" s="2"/>
      <c r="C1" s="2"/>
      <c r="D1" s="2"/>
      <c r="E1" s="2"/>
      <c r="F1" s="2"/>
      <c r="G1" s="2"/>
      <c r="H1" s="2"/>
    </row>
    <row r="2" spans="1:8" ht="24.95" customHeight="1" x14ac:dyDescent="0.2">
      <c r="A2" s="34" t="s">
        <v>90</v>
      </c>
      <c r="B2" s="34"/>
      <c r="C2" s="34"/>
      <c r="D2" s="34"/>
      <c r="E2" s="34"/>
      <c r="F2" s="34"/>
      <c r="G2" s="34"/>
      <c r="H2" s="34"/>
    </row>
    <row r="3" spans="1:8" ht="23.1" customHeight="1" x14ac:dyDescent="0.2">
      <c r="A3" s="11"/>
      <c r="B3" s="11"/>
      <c r="C3" s="11"/>
      <c r="D3" s="12"/>
      <c r="E3" s="12"/>
      <c r="F3" s="11"/>
      <c r="G3" s="11"/>
      <c r="H3" s="11" t="s">
        <v>22</v>
      </c>
    </row>
    <row r="4" spans="1:8" ht="23.1" customHeight="1" x14ac:dyDescent="0.2">
      <c r="A4" s="35" t="s">
        <v>23</v>
      </c>
      <c r="B4" s="35" t="s">
        <v>24</v>
      </c>
      <c r="C4" s="35"/>
      <c r="D4" s="35"/>
      <c r="E4" s="35"/>
      <c r="F4" s="35" t="s">
        <v>25</v>
      </c>
      <c r="G4" s="35"/>
      <c r="H4" s="35"/>
    </row>
    <row r="5" spans="1:8" ht="23.1" customHeight="1" x14ac:dyDescent="0.2">
      <c r="A5" s="35"/>
      <c r="B5" s="26" t="s">
        <v>91</v>
      </c>
      <c r="C5" s="26" t="s">
        <v>26</v>
      </c>
      <c r="D5" s="13" t="s">
        <v>27</v>
      </c>
      <c r="E5" s="13" t="s">
        <v>28</v>
      </c>
      <c r="F5" s="26" t="s">
        <v>91</v>
      </c>
      <c r="G5" s="26" t="s">
        <v>26</v>
      </c>
      <c r="H5" s="13" t="s">
        <v>27</v>
      </c>
    </row>
    <row r="6" spans="1:8" ht="23.1" customHeight="1" x14ac:dyDescent="0.2">
      <c r="A6" s="14" t="s">
        <v>29</v>
      </c>
      <c r="B6" s="9">
        <f>SUM(B7:B10)</f>
        <v>131.18466154000001</v>
      </c>
      <c r="C6" s="9">
        <f>SUM(C7:C10)</f>
        <v>152.95834838370001</v>
      </c>
      <c r="D6" s="15">
        <f>(B6-C6)/C6</f>
        <v>-0.14235043117149868</v>
      </c>
      <c r="E6" s="15">
        <f>(B6-'[1]2018年1月'!B2)/'[1]2018年1月'!B2</f>
        <v>-0.32153188704424468</v>
      </c>
      <c r="F6" s="9">
        <f>SUM(F7:F10)</f>
        <v>324.53886497999997</v>
      </c>
      <c r="G6" s="9">
        <f>SUM(G7:G10)</f>
        <v>315.07838438590005</v>
      </c>
      <c r="H6" s="15">
        <f>(F6-G6)/G6</f>
        <v>3.0025800127605588E-2</v>
      </c>
    </row>
    <row r="7" spans="1:8" ht="23.1" customHeight="1" x14ac:dyDescent="0.2">
      <c r="A7" s="16" t="s">
        <v>30</v>
      </c>
      <c r="B7" s="9">
        <v>90.748123300000003</v>
      </c>
      <c r="C7" s="9">
        <v>104.77761228</v>
      </c>
      <c r="D7" s="15">
        <f t="shared" ref="D7:D18" si="0">(B7-C7)/C7</f>
        <v>-0.13389777333834083</v>
      </c>
      <c r="E7" s="15">
        <f>(B7-'[1]2018年1月'!B3)/'[1]2018年1月'!B3</f>
        <v>-0.36776779571792667</v>
      </c>
      <c r="F7" s="9">
        <v>234.28418914</v>
      </c>
      <c r="G7" s="9">
        <v>222.28804642</v>
      </c>
      <c r="H7" s="15">
        <f>(F7-G7)/G7</f>
        <v>5.3966656836481428E-2</v>
      </c>
    </row>
    <row r="8" spans="1:8" ht="23.1" customHeight="1" x14ac:dyDescent="0.2">
      <c r="A8" s="16" t="s">
        <v>44</v>
      </c>
      <c r="B8" s="9">
        <v>9.8044123499999998</v>
      </c>
      <c r="C8" s="9">
        <v>11.62658467</v>
      </c>
      <c r="D8" s="15">
        <f>(B8-C8)/C8</f>
        <v>-0.15672464199239344</v>
      </c>
      <c r="E8" s="15">
        <f>(B8-'[1]2018年1月'!B4)/'[1]2018年1月'!B4</f>
        <v>2.6584168971277647E-2</v>
      </c>
      <c r="F8" s="9">
        <v>19.35493207</v>
      </c>
      <c r="G8" s="9">
        <v>21.212674700000001</v>
      </c>
      <c r="H8" s="15">
        <f>(F8-G8)/G8</f>
        <v>-8.7577010267356828E-2</v>
      </c>
    </row>
    <row r="9" spans="1:8" ht="23.1" customHeight="1" x14ac:dyDescent="0.2">
      <c r="A9" s="16" t="s">
        <v>31</v>
      </c>
      <c r="B9" s="9">
        <v>30.55198291</v>
      </c>
      <c r="C9" s="9">
        <v>36.423515583700002</v>
      </c>
      <c r="D9" s="15">
        <f>(B9-C9)/C9</f>
        <v>-0.1612017011429723</v>
      </c>
      <c r="E9" s="15">
        <f>(B9-'[1]2018年1月'!B5)/'[1]2018年1月'!B5</f>
        <v>-0.23895062604531442</v>
      </c>
      <c r="F9" s="9">
        <v>70.696530629999998</v>
      </c>
      <c r="G9" s="9">
        <v>71.301486425900009</v>
      </c>
      <c r="H9" s="15">
        <f>(F9-G9)/G9</f>
        <v>-8.4844766389086546E-3</v>
      </c>
    </row>
    <row r="10" spans="1:8" ht="23.1" customHeight="1" x14ac:dyDescent="0.2">
      <c r="A10" s="16" t="s">
        <v>32</v>
      </c>
      <c r="B10" s="9">
        <v>8.0142980000000003E-2</v>
      </c>
      <c r="C10" s="9">
        <v>0.13063585</v>
      </c>
      <c r="D10" s="15">
        <f>(B10-C10)/C10</f>
        <v>-0.38651618219654099</v>
      </c>
      <c r="E10" s="15">
        <f>(B10-'[1]2018年1月'!B6)/'[1]2018年1月'!B6</f>
        <v>-0.34880250419760561</v>
      </c>
      <c r="F10" s="9">
        <v>0.20321314000000001</v>
      </c>
      <c r="G10" s="9">
        <v>0.27617683999999998</v>
      </c>
      <c r="H10" s="15">
        <f>(F10-G10)/G10</f>
        <v>-0.26419195758775416</v>
      </c>
    </row>
    <row r="11" spans="1:8" ht="23.1" customHeight="1" x14ac:dyDescent="0.2">
      <c r="A11" s="14" t="s">
        <v>33</v>
      </c>
      <c r="B11" s="9">
        <f>SUM(B12:B15)</f>
        <v>125.40849782499998</v>
      </c>
      <c r="C11" s="9">
        <f>SUM(C12:C15)</f>
        <v>128.5831901741</v>
      </c>
      <c r="D11" s="15">
        <f t="shared" si="0"/>
        <v>-2.4689793003280759E-2</v>
      </c>
      <c r="E11" s="15">
        <f>(B11-'[1]2018年1月'!B7)/'[1]2018年1月'!B7</f>
        <v>-0.33973590572769879</v>
      </c>
      <c r="F11" s="9">
        <f>SUM(F12:F15)</f>
        <v>315.34537143800003</v>
      </c>
      <c r="G11" s="9">
        <f>SUM(G12:G15)</f>
        <v>258.0697508591</v>
      </c>
      <c r="H11" s="15">
        <f t="shared" ref="H11:H18" si="1">(F11-G11)/G11</f>
        <v>0.22193852781363427</v>
      </c>
    </row>
    <row r="12" spans="1:8" ht="23.1" customHeight="1" x14ac:dyDescent="0.2">
      <c r="A12" s="17" t="s">
        <v>34</v>
      </c>
      <c r="B12" s="9">
        <v>61.705585589999998</v>
      </c>
      <c r="C12" s="9">
        <v>69.187029800000005</v>
      </c>
      <c r="D12" s="15">
        <f t="shared" si="0"/>
        <v>-0.10813362318958815</v>
      </c>
      <c r="E12" s="15">
        <f>(B12-'[1]2018年1月'!B8)/'[1]2018年1月'!B8</f>
        <v>-0.37498897622642374</v>
      </c>
      <c r="F12" s="9">
        <v>160.43278118000001</v>
      </c>
      <c r="G12" s="9">
        <v>140.34372575</v>
      </c>
      <c r="H12" s="15">
        <f t="shared" si="1"/>
        <v>0.14314181359119291</v>
      </c>
    </row>
    <row r="13" spans="1:8" ht="23.1" customHeight="1" x14ac:dyDescent="0.2">
      <c r="A13" s="17" t="s">
        <v>35</v>
      </c>
      <c r="B13" s="9">
        <v>55.509142320000002</v>
      </c>
      <c r="C13" s="9">
        <v>49.99214508</v>
      </c>
      <c r="D13" s="15">
        <f t="shared" si="0"/>
        <v>0.11035728175239169</v>
      </c>
      <c r="E13" s="15">
        <f>(B13-'[1]2018年1月'!B9)/'[1]2018年1月'!B9</f>
        <v>-0.3209879338971024</v>
      </c>
      <c r="F13" s="9">
        <v>137.25900376000001</v>
      </c>
      <c r="G13" s="9">
        <v>99.073151600000003</v>
      </c>
      <c r="H13" s="15">
        <f t="shared" si="1"/>
        <v>0.38543088155883404</v>
      </c>
    </row>
    <row r="14" spans="1:8" ht="23.1" customHeight="1" x14ac:dyDescent="0.2">
      <c r="A14" s="17" t="s">
        <v>36</v>
      </c>
      <c r="B14" s="9">
        <v>8.1906684399999996</v>
      </c>
      <c r="C14" s="9">
        <v>9.3969282251000017</v>
      </c>
      <c r="D14" s="15">
        <f>(B14-C14)/C14</f>
        <v>-0.12836745755681933</v>
      </c>
      <c r="E14" s="15">
        <f>(B14-'[1]2018年1月'!B10)/'[1]2018年1月'!B10</f>
        <v>-0.13376219907268591</v>
      </c>
      <c r="F14" s="9">
        <v>17.646118699999999</v>
      </c>
      <c r="G14" s="9">
        <v>18.634161067100003</v>
      </c>
      <c r="H14" s="15">
        <f t="shared" si="1"/>
        <v>-5.3023174133901105E-2</v>
      </c>
    </row>
    <row r="15" spans="1:8" ht="23.1" customHeight="1" x14ac:dyDescent="0.2">
      <c r="A15" s="17" t="s">
        <v>37</v>
      </c>
      <c r="B15" s="10">
        <v>3.1014749999999998E-3</v>
      </c>
      <c r="C15" s="9">
        <v>7.0870689999999997E-3</v>
      </c>
      <c r="D15" s="15">
        <f>(B15-C15)/C15</f>
        <v>-0.56237550389307633</v>
      </c>
      <c r="E15" s="15">
        <f>(B15-'[1]2018年1月'!B11)/'[1]2018年1月'!B11</f>
        <v>-0.28968264601588117</v>
      </c>
      <c r="F15" s="10">
        <v>7.4677979999999995E-3</v>
      </c>
      <c r="G15" s="9">
        <v>1.8712441999999999E-2</v>
      </c>
      <c r="H15" s="15">
        <f t="shared" si="1"/>
        <v>-0.60091804158965467</v>
      </c>
    </row>
    <row r="16" spans="1:8" ht="23.1" customHeight="1" x14ac:dyDescent="0.2">
      <c r="A16" s="14" t="s">
        <v>38</v>
      </c>
      <c r="B16" s="9">
        <f>B6+B11</f>
        <v>256.59315936500002</v>
      </c>
      <c r="C16" s="9">
        <f>C6+C11</f>
        <v>281.54153855779998</v>
      </c>
      <c r="D16" s="15">
        <f t="shared" si="0"/>
        <v>-8.861349312999546E-2</v>
      </c>
      <c r="E16" s="15">
        <f>(B16-'[1]2018年1月'!B12)/'[1]2018年1月'!B12</f>
        <v>-0.33055274508902976</v>
      </c>
      <c r="F16" s="9">
        <f>F6+F11</f>
        <v>639.884236418</v>
      </c>
      <c r="G16" s="9">
        <f>G6+G11</f>
        <v>573.14813524500005</v>
      </c>
      <c r="H16" s="15">
        <f t="shared" si="1"/>
        <v>0.11643778818973682</v>
      </c>
    </row>
    <row r="17" spans="1:8" ht="23.1" customHeight="1" x14ac:dyDescent="0.2">
      <c r="A17" s="17" t="s">
        <v>39</v>
      </c>
      <c r="B17" s="9">
        <f>B7+B12</f>
        <v>152.45370889</v>
      </c>
      <c r="C17" s="9">
        <f>C7+C12</f>
        <v>173.96464208</v>
      </c>
      <c r="D17" s="15">
        <f>(B17-C17)/C17</f>
        <v>-0.12365117953168844</v>
      </c>
      <c r="E17" s="15">
        <f>(B17-'[1]2018年1月'!B13)/'[1]2018年1月'!B13</f>
        <v>-0.37071057332376306</v>
      </c>
      <c r="F17" s="9">
        <f>F7+F12</f>
        <v>394.71697031999997</v>
      </c>
      <c r="G17" s="9">
        <f>G7+G12</f>
        <v>362.63177216999998</v>
      </c>
      <c r="H17" s="15">
        <f t="shared" si="1"/>
        <v>8.8478728595680289E-2</v>
      </c>
    </row>
    <row r="18" spans="1:8" ht="23.1" customHeight="1" x14ac:dyDescent="0.2">
      <c r="A18" s="17" t="s">
        <v>40</v>
      </c>
      <c r="B18" s="9">
        <f>B13</f>
        <v>55.509142320000002</v>
      </c>
      <c r="C18" s="9">
        <f>C13</f>
        <v>49.99214508</v>
      </c>
      <c r="D18" s="15">
        <f t="shared" si="0"/>
        <v>0.11035728175239169</v>
      </c>
      <c r="E18" s="15">
        <f>(B18-'[1]2018年1月'!B14)/'[1]2018年1月'!B14</f>
        <v>-0.3209879338971024</v>
      </c>
      <c r="F18" s="9">
        <f>F13</f>
        <v>137.25900376000001</v>
      </c>
      <c r="G18" s="9">
        <f>G13</f>
        <v>99.073151600000003</v>
      </c>
      <c r="H18" s="15">
        <f t="shared" si="1"/>
        <v>0.38543088155883404</v>
      </c>
    </row>
    <row r="19" spans="1:8" ht="23.1" customHeight="1" x14ac:dyDescent="0.2">
      <c r="A19" s="17" t="s">
        <v>41</v>
      </c>
      <c r="B19" s="9">
        <f>B8+B14</f>
        <v>17.995080789999999</v>
      </c>
      <c r="C19" s="9">
        <f>C8+C14</f>
        <v>21.023512895100001</v>
      </c>
      <c r="D19" s="15">
        <f>(B19-C19)/C19</f>
        <v>-0.14404976562246388</v>
      </c>
      <c r="E19" s="15">
        <f>(B19-'[1]2018年1月'!B15)/'[1]2018年1月'!B15</f>
        <v>-5.318798204268238E-2</v>
      </c>
      <c r="F19" s="9">
        <f>F8+F14</f>
        <v>37.001050769999999</v>
      </c>
      <c r="G19" s="9">
        <f>G8+G14</f>
        <v>39.846835767100004</v>
      </c>
      <c r="H19" s="15">
        <f>(F19-G19)/G19</f>
        <v>-7.141809236079065E-2</v>
      </c>
    </row>
    <row r="20" spans="1:8" ht="23.1" customHeight="1" x14ac:dyDescent="0.2">
      <c r="A20" s="17" t="s">
        <v>42</v>
      </c>
      <c r="B20" s="9">
        <f>B9+B15</f>
        <v>30.555084385000001</v>
      </c>
      <c r="C20" s="9">
        <f>C9+C15</f>
        <v>36.430602652700003</v>
      </c>
      <c r="D20" s="15">
        <f>(B20-C20)/C20</f>
        <v>-0.16127974394803338</v>
      </c>
      <c r="E20" s="15">
        <f>(B20-'[1]2018年1月'!B16)/'[1]2018年1月'!B16</f>
        <v>-0.23895614331498191</v>
      </c>
      <c r="F20" s="9">
        <f>F9+F15</f>
        <v>70.703998427999991</v>
      </c>
      <c r="G20" s="9">
        <f>G9+G15</f>
        <v>71.320198867900004</v>
      </c>
      <c r="H20" s="15">
        <f>(F20-G20)/G20</f>
        <v>-8.6399147742331067E-3</v>
      </c>
    </row>
    <row r="21" spans="1:8" ht="23.1" customHeight="1" x14ac:dyDescent="0.2">
      <c r="A21" s="17" t="s">
        <v>43</v>
      </c>
      <c r="B21" s="9">
        <f>B10</f>
        <v>8.0142980000000003E-2</v>
      </c>
      <c r="C21" s="9">
        <f>C10</f>
        <v>0.13063585</v>
      </c>
      <c r="D21" s="15">
        <f>(B21-C21)/C21</f>
        <v>-0.38651618219654099</v>
      </c>
      <c r="E21" s="15">
        <f>(B21-'[1]2018年1月'!B17)/'[1]2018年1月'!B17</f>
        <v>-0.34880250419760561</v>
      </c>
      <c r="F21" s="9">
        <f>F10</f>
        <v>0.20321314000000001</v>
      </c>
      <c r="G21" s="9">
        <f>G10</f>
        <v>0.27617683999999998</v>
      </c>
      <c r="H21" s="15">
        <f>(F21-G21)/G21</f>
        <v>-0.26419195758775416</v>
      </c>
    </row>
    <row r="22" spans="1:8" ht="24.95" customHeight="1" x14ac:dyDescent="0.2">
      <c r="A22" s="2"/>
      <c r="B22" s="2"/>
      <c r="C22" s="2"/>
      <c r="D22" s="2"/>
      <c r="E22" s="2"/>
      <c r="F22" s="18"/>
      <c r="G22" s="18"/>
      <c r="H22" s="2"/>
    </row>
  </sheetData>
  <mergeCells count="4">
    <mergeCell ref="A2:H2"/>
    <mergeCell ref="A4:A5"/>
    <mergeCell ref="B4:E4"/>
    <mergeCell ref="F4:H4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25" workbookViewId="0">
      <selection activeCell="C42" sqref="C42"/>
    </sheetView>
  </sheetViews>
  <sheetFormatPr defaultRowHeight="14.25" x14ac:dyDescent="0.2"/>
  <cols>
    <col min="1" max="1" width="7.375" customWidth="1"/>
    <col min="2" max="2" width="11" customWidth="1"/>
    <col min="3" max="3" width="9.625" customWidth="1"/>
    <col min="4" max="4" width="10.75" customWidth="1"/>
    <col min="5" max="5" width="9" customWidth="1"/>
    <col min="6" max="6" width="11" customWidth="1"/>
    <col min="7" max="7" width="9.125" customWidth="1"/>
    <col min="8" max="8" width="10.375" customWidth="1"/>
    <col min="9" max="9" width="9.875" customWidth="1"/>
    <col min="10" max="10" width="11.125" customWidth="1"/>
    <col min="11" max="11" width="8.875" customWidth="1"/>
    <col min="12" max="12" width="10.5" customWidth="1"/>
    <col min="13" max="13" width="9.125" customWidth="1"/>
  </cols>
  <sheetData>
    <row r="1" spans="1:13" ht="21" x14ac:dyDescent="0.3">
      <c r="A1" s="39" t="s">
        <v>92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5" x14ac:dyDescent="0.25">
      <c r="A2" s="19"/>
      <c r="B2" s="20"/>
      <c r="C2" s="21"/>
      <c r="D2" s="20"/>
      <c r="E2" s="21"/>
      <c r="F2" s="20"/>
      <c r="G2" s="21"/>
      <c r="H2" s="20"/>
      <c r="I2" s="21"/>
      <c r="J2" s="20"/>
      <c r="K2" s="21"/>
      <c r="L2" s="5"/>
      <c r="M2" s="46" t="s">
        <v>45</v>
      </c>
    </row>
    <row r="3" spans="1:13" x14ac:dyDescent="0.2">
      <c r="A3" s="35" t="s">
        <v>46</v>
      </c>
      <c r="B3" s="35" t="s">
        <v>11</v>
      </c>
      <c r="C3" s="41"/>
      <c r="D3" s="41"/>
      <c r="E3" s="41"/>
      <c r="F3" s="35" t="s">
        <v>47</v>
      </c>
      <c r="G3" s="41"/>
      <c r="H3" s="41"/>
      <c r="I3" s="41"/>
      <c r="J3" s="35" t="s">
        <v>48</v>
      </c>
      <c r="K3" s="41"/>
      <c r="L3" s="41"/>
      <c r="M3" s="41"/>
    </row>
    <row r="4" spans="1:13" x14ac:dyDescent="0.2">
      <c r="A4" s="35"/>
      <c r="B4" s="31" t="s">
        <v>24</v>
      </c>
      <c r="C4" s="32"/>
      <c r="D4" s="35" t="s">
        <v>25</v>
      </c>
      <c r="E4" s="41"/>
      <c r="F4" s="31" t="s">
        <v>24</v>
      </c>
      <c r="G4" s="32"/>
      <c r="H4" s="35" t="s">
        <v>25</v>
      </c>
      <c r="I4" s="41"/>
      <c r="J4" s="31" t="s">
        <v>24</v>
      </c>
      <c r="K4" s="32"/>
      <c r="L4" s="35" t="s">
        <v>25</v>
      </c>
      <c r="M4" s="41"/>
    </row>
    <row r="5" spans="1:13" x14ac:dyDescent="0.2">
      <c r="A5" s="35"/>
      <c r="B5" s="38" t="s">
        <v>49</v>
      </c>
      <c r="C5" s="22" t="s">
        <v>50</v>
      </c>
      <c r="D5" s="36" t="s">
        <v>51</v>
      </c>
      <c r="E5" s="22" t="s">
        <v>50</v>
      </c>
      <c r="F5" s="38" t="s">
        <v>49</v>
      </c>
      <c r="G5" s="22" t="s">
        <v>50</v>
      </c>
      <c r="H5" s="38" t="s">
        <v>51</v>
      </c>
      <c r="I5" s="22" t="s">
        <v>50</v>
      </c>
      <c r="J5" s="38" t="s">
        <v>49</v>
      </c>
      <c r="K5" s="22" t="s">
        <v>50</v>
      </c>
      <c r="L5" s="38" t="s">
        <v>51</v>
      </c>
      <c r="M5" s="22" t="s">
        <v>50</v>
      </c>
    </row>
    <row r="6" spans="1:13" x14ac:dyDescent="0.2">
      <c r="A6" s="35"/>
      <c r="B6" s="38"/>
      <c r="C6" s="23" t="s">
        <v>93</v>
      </c>
      <c r="D6" s="37"/>
      <c r="E6" s="23" t="s">
        <v>93</v>
      </c>
      <c r="F6" s="38"/>
      <c r="G6" s="23" t="s">
        <v>93</v>
      </c>
      <c r="H6" s="38"/>
      <c r="I6" s="23" t="s">
        <v>93</v>
      </c>
      <c r="J6" s="38"/>
      <c r="K6" s="23" t="s">
        <v>93</v>
      </c>
      <c r="L6" s="38"/>
      <c r="M6" s="23" t="s">
        <v>93</v>
      </c>
    </row>
    <row r="7" spans="1:13" x14ac:dyDescent="0.2">
      <c r="A7" s="26" t="s">
        <v>52</v>
      </c>
      <c r="B7" s="47">
        <v>22912.856</v>
      </c>
      <c r="C7" s="48">
        <f>(B7-[2]与17年同期销量比较!B7)/[2]与17年同期销量比较!B7*100</f>
        <v>-25.465750417154354</v>
      </c>
      <c r="D7" s="47">
        <v>62473.159</v>
      </c>
      <c r="E7" s="48">
        <f>(D7-[2]与17年同期销量比较!D7)/[2]与17年同期销量比较!D7*100</f>
        <v>-0.86436601532543489</v>
      </c>
      <c r="F7" s="47">
        <v>30605.366900000001</v>
      </c>
      <c r="G7" s="49">
        <f>(F7-[2]与17年同期销量比较!F7)/[2]与17年同期销量比较!F7*100</f>
        <v>-26.962326228203189</v>
      </c>
      <c r="H7" s="47">
        <v>82832.163700000005</v>
      </c>
      <c r="I7" s="48">
        <f>(H7-[2]与17年同期销量比较!H7)/[2]与17年同期销量比较!H7*100</f>
        <v>-1.088328114415126</v>
      </c>
      <c r="J7" s="50">
        <f>B7+F7</f>
        <v>53518.222900000001</v>
      </c>
      <c r="K7" s="48">
        <f>(J7-[2]与17年同期销量比较!J7)/[2]与17年同期销量比较!J7*100</f>
        <v>-26.329015487545465</v>
      </c>
      <c r="L7" s="50">
        <f>D7+H7</f>
        <v>145305.32270000002</v>
      </c>
      <c r="M7" s="48">
        <f>(L7-[2]与17年同期销量比较!L7)/[2]与17年同期销量比较!L7*100</f>
        <v>-0.99216107065456494</v>
      </c>
    </row>
    <row r="8" spans="1:13" x14ac:dyDescent="0.2">
      <c r="A8" s="26" t="s">
        <v>53</v>
      </c>
      <c r="B8" s="47">
        <v>21994.6747</v>
      </c>
      <c r="C8" s="48">
        <f>(B8-[2]与17年同期销量比较!B8)/[2]与17年同期销量比较!B8*100</f>
        <v>-19.032729711122379</v>
      </c>
      <c r="D8" s="47">
        <v>56341.553399999997</v>
      </c>
      <c r="E8" s="48">
        <f>(D8-[2]与17年同期销量比较!D8)/[2]与17年同期销量比较!D8*100</f>
        <v>4.200715351463467</v>
      </c>
      <c r="F8" s="47">
        <v>20329.1715</v>
      </c>
      <c r="G8" s="49">
        <f>(F8-[2]与17年同期销量比较!F8)/[2]与17年同期销量比较!F8*100</f>
        <v>33.939679187493155</v>
      </c>
      <c r="H8" s="47">
        <v>52817.493199999997</v>
      </c>
      <c r="I8" s="48">
        <f>(H8-[2]与17年同期销量比较!H8)/[2]与17年同期销量比较!H8*100</f>
        <v>68.133480839849213</v>
      </c>
      <c r="J8" s="50">
        <f>B8+F8</f>
        <v>42323.8462</v>
      </c>
      <c r="K8" s="48">
        <f>(J8-[2]与17年同期销量比较!J8)/[2]与17年同期销量比较!J8*100</f>
        <v>-4.4649001751605112E-2</v>
      </c>
      <c r="L8" s="50">
        <f>D8+H8</f>
        <v>109159.0466</v>
      </c>
      <c r="M8" s="48">
        <f>(L8-[2]与17年同期销量比较!L8)/[2]与17年同期销量比较!L8*100</f>
        <v>27.694933971352075</v>
      </c>
    </row>
    <row r="9" spans="1:13" x14ac:dyDescent="0.2">
      <c r="A9" s="26" t="s">
        <v>54</v>
      </c>
      <c r="B9" s="47">
        <v>33103.381800000003</v>
      </c>
      <c r="C9" s="48">
        <f>(B9-[2]与17年同期销量比较!B9)/[2]与17年同期销量比较!B9*100</f>
        <v>-16.719943480690649</v>
      </c>
      <c r="D9" s="47">
        <v>82331.478900000002</v>
      </c>
      <c r="E9" s="48">
        <f>(D9-[2]与17年同期销量比较!D9)/[2]与17年同期销量比较!D9*100</f>
        <v>-2.969122187911482</v>
      </c>
      <c r="F9" s="47">
        <v>64832.915500000003</v>
      </c>
      <c r="G9" s="49">
        <f>(F9-[2]与17年同期销量比较!F9)/[2]与17年同期销量比较!F9*100</f>
        <v>-18.88012533904687</v>
      </c>
      <c r="H9" s="47">
        <v>164727.30799999999</v>
      </c>
      <c r="I9" s="48">
        <f>(H9-[2]与17年同期销量比较!H9)/[2]与17年同期销量比较!H9*100</f>
        <v>4.2443242118037805</v>
      </c>
      <c r="J9" s="50">
        <f t="shared" ref="J9:J38" si="0">B9+F9</f>
        <v>97936.297300000006</v>
      </c>
      <c r="K9" s="48">
        <f>(J9-[2]与17年同期销量比较!J9)/[2]与17年同期销量比较!J9*100</f>
        <v>-18.162612390039577</v>
      </c>
      <c r="L9" s="50">
        <f t="shared" ref="L9:L38" si="1">D9+H9</f>
        <v>247058.78690000001</v>
      </c>
      <c r="M9" s="48">
        <f>(L9-[2]与17年同期销量比较!L9)/[2]与17年同期销量比较!L9*100</f>
        <v>1.7241954871239862</v>
      </c>
    </row>
    <row r="10" spans="1:13" x14ac:dyDescent="0.2">
      <c r="A10" s="26" t="s">
        <v>55</v>
      </c>
      <c r="B10" s="47">
        <v>25331.130300000001</v>
      </c>
      <c r="C10" s="48">
        <f>(B10-[2]与17年同期销量比较!B10)/[2]与17年同期销量比较!B10*100</f>
        <v>-9.9873696366627751</v>
      </c>
      <c r="D10" s="47">
        <v>61103.266799999998</v>
      </c>
      <c r="E10" s="48">
        <f>(D10-[2]与17年同期销量比较!D10)/[2]与17年同期销量比较!D10*100</f>
        <v>3.5202143904291576</v>
      </c>
      <c r="F10" s="47">
        <v>16551.390500000001</v>
      </c>
      <c r="G10" s="49">
        <f>(F10-[2]与17年同期销量比较!F10)/[2]与17年同期销量比较!F10*100</f>
        <v>17.445661340244992</v>
      </c>
      <c r="H10" s="47">
        <v>43339.736199999999</v>
      </c>
      <c r="I10" s="48">
        <f>(H10-[2]与17年同期销量比较!H10)/[2]与17年同期销量比较!H10*100</f>
        <v>48.423271225658716</v>
      </c>
      <c r="J10" s="50">
        <f t="shared" si="0"/>
        <v>41882.520799999998</v>
      </c>
      <c r="K10" s="48">
        <f>(J10-[2]与17年同期销量比较!J10)/[2]与17年同期销量比较!J10*100</f>
        <v>-0.83352901009757052</v>
      </c>
      <c r="L10" s="50">
        <f t="shared" si="1"/>
        <v>104443.003</v>
      </c>
      <c r="M10" s="48">
        <f>(L10-[2]与17年同期销量比较!L10)/[2]与17年同期销量比较!L10*100</f>
        <v>18.381823979324132</v>
      </c>
    </row>
    <row r="11" spans="1:13" x14ac:dyDescent="0.2">
      <c r="A11" s="26" t="s">
        <v>56</v>
      </c>
      <c r="B11" s="47">
        <v>41060.040699999998</v>
      </c>
      <c r="C11" s="48">
        <f>(B11-[2]与17年同期销量比较!B11)/[2]与17年同期销量比较!B11*100</f>
        <v>2.0867838929922127</v>
      </c>
      <c r="D11" s="47">
        <v>106311.35460000001</v>
      </c>
      <c r="E11" s="48">
        <f>(D11-[2]与17年同期销量比较!D11)/[2]与17年同期销量比较!D11*100</f>
        <v>-3.9380533355692332E-2</v>
      </c>
      <c r="F11" s="47">
        <v>27101.0733</v>
      </c>
      <c r="G11" s="49">
        <f>(F11-[2]与17年同期销量比较!F11)/[2]与17年同期销量比较!F11*100</f>
        <v>0.72190589012241668</v>
      </c>
      <c r="H11" s="47">
        <v>72930.565199999997</v>
      </c>
      <c r="I11" s="48">
        <f>(H11-[2]与17年同期销量比较!H11)/[2]与17年同期销量比较!H11*100</f>
        <v>23.348331954812643</v>
      </c>
      <c r="J11" s="50">
        <f t="shared" si="0"/>
        <v>68161.114000000001</v>
      </c>
      <c r="K11" s="48">
        <f>(J11-[2]与17年同期销量比较!J11)/[2]与17年同期销量比较!J11*100</f>
        <v>1.5396979228124255</v>
      </c>
      <c r="L11" s="50">
        <f t="shared" si="1"/>
        <v>179241.9198</v>
      </c>
      <c r="M11" s="48">
        <f>(L11-[2]与17年同期销量比较!L11)/[2]与17年同期销量比较!L11*100</f>
        <v>8.3170598858412177</v>
      </c>
    </row>
    <row r="12" spans="1:13" x14ac:dyDescent="0.2">
      <c r="A12" s="26" t="s">
        <v>57</v>
      </c>
      <c r="B12" s="47">
        <v>65881.800600000002</v>
      </c>
      <c r="C12" s="48">
        <f>(B12-[2]与17年同期销量比较!B12)/[2]与17年同期销量比较!B12*100</f>
        <v>-17.079543838185248</v>
      </c>
      <c r="D12" s="47">
        <v>156834.10490000001</v>
      </c>
      <c r="E12" s="48">
        <f>(D12-[2]与17年同期销量比较!D12)/[2]与17年同期销量比较!D12*100</f>
        <v>-3.743506382286411</v>
      </c>
      <c r="F12" s="47">
        <v>30272.827499999999</v>
      </c>
      <c r="G12" s="49">
        <f>(F12-[2]与17年同期销量比较!F12)/[2]与17年同期销量比较!F12*100</f>
        <v>2.6638673350229989</v>
      </c>
      <c r="H12" s="47">
        <v>72309.900399999999</v>
      </c>
      <c r="I12" s="48">
        <f>(H12-[2]与17年同期销量比较!H12)/[2]与17年同期销量比较!H12*100</f>
        <v>19.834916014301839</v>
      </c>
      <c r="J12" s="50">
        <f t="shared" si="0"/>
        <v>96154.628100000002</v>
      </c>
      <c r="K12" s="48">
        <f>(J12-[2]与17年同期销量比较!J12)/[2]与17年同期销量比较!J12*100</f>
        <v>-11.735455241640629</v>
      </c>
      <c r="L12" s="50">
        <f t="shared" si="1"/>
        <v>229144.00530000002</v>
      </c>
      <c r="M12" s="48">
        <f>(L12-[2]与17年同期销量比较!L12)/[2]与17年同期销量比较!L12*100</f>
        <v>2.6286941424139161</v>
      </c>
    </row>
    <row r="13" spans="1:13" x14ac:dyDescent="0.2">
      <c r="A13" s="26" t="s">
        <v>58</v>
      </c>
      <c r="B13" s="47">
        <v>25166.089899999999</v>
      </c>
      <c r="C13" s="48">
        <f>(B13-[2]与17年同期销量比较!B13)/[2]与17年同期销量比较!B13*100</f>
        <v>-2.2009656658242607</v>
      </c>
      <c r="D13" s="47">
        <v>59713.390299999999</v>
      </c>
      <c r="E13" s="48">
        <f>(D13-[2]与17年同期销量比较!D13)/[2]与17年同期销量比较!D13*100</f>
        <v>15.317310547465915</v>
      </c>
      <c r="F13" s="47">
        <v>22954.881099999999</v>
      </c>
      <c r="G13" s="49">
        <f>(F13-[2]与17年同期销量比较!F13)/[2]与17年同期销量比较!F13*100</f>
        <v>-7.5974294248616046</v>
      </c>
      <c r="H13" s="47">
        <v>59052.4041</v>
      </c>
      <c r="I13" s="48">
        <f>(H13-[2]与17年同期销量比较!H13)/[2]与17年同期销量比较!H13*100</f>
        <v>20.422183803796141</v>
      </c>
      <c r="J13" s="50">
        <f t="shared" si="0"/>
        <v>48120.970999999998</v>
      </c>
      <c r="K13" s="48">
        <f>(J13-[2]与17年同期销量比较!J13)/[2]与17年同期销量比较!J13*100</f>
        <v>-4.8517041980611841</v>
      </c>
      <c r="L13" s="50">
        <f t="shared" si="1"/>
        <v>118765.7944</v>
      </c>
      <c r="M13" s="48">
        <f>(L13-[2]与17年同期销量比较!L13)/[2]与17年同期销量比较!L13*100</f>
        <v>17.800277759643688</v>
      </c>
    </row>
    <row r="14" spans="1:13" x14ac:dyDescent="0.2">
      <c r="A14" s="26" t="s">
        <v>59</v>
      </c>
      <c r="B14" s="47">
        <v>29315.5514</v>
      </c>
      <c r="C14" s="48">
        <f>(B14-[2]与17年同期销量比较!B14)/[2]与17年同期销量比较!B14*100</f>
        <v>-21.365123615946917</v>
      </c>
      <c r="D14" s="47">
        <v>71401.690499999997</v>
      </c>
      <c r="E14" s="48">
        <f>(D14-[2]与17年同期销量比较!D14)/[2]与17年同期销量比较!D14*100</f>
        <v>-6.587486132100981</v>
      </c>
      <c r="F14" s="47">
        <v>35919.236400000002</v>
      </c>
      <c r="G14" s="49">
        <f>(F14-[2]与17年同期销量比较!F14)/[2]与17年同期销量比较!F14*100</f>
        <v>-7.7953484624035481</v>
      </c>
      <c r="H14" s="47">
        <v>79639.6204</v>
      </c>
      <c r="I14" s="48">
        <f>(H14-[2]与17年同期销量比较!H14)/[2]与17年同期销量比较!H14*100</f>
        <v>0.89453580093641349</v>
      </c>
      <c r="J14" s="50">
        <f t="shared" si="0"/>
        <v>65234.787800000006</v>
      </c>
      <c r="K14" s="48">
        <f>(J14-[2]与17年同期销量比较!J14)/[2]与17年同期销量比较!J14*100</f>
        <v>-14.431129624763244</v>
      </c>
      <c r="L14" s="50">
        <f t="shared" si="1"/>
        <v>151041.31089999998</v>
      </c>
      <c r="M14" s="48">
        <f>(L14-[2]与17年同期销量比较!L14)/[2]与17年同期销量比较!L14*100</f>
        <v>-2.7863628294106606</v>
      </c>
    </row>
    <row r="15" spans="1:13" x14ac:dyDescent="0.2">
      <c r="A15" s="26" t="s">
        <v>60</v>
      </c>
      <c r="B15" s="47">
        <v>26467.815500000001</v>
      </c>
      <c r="C15" s="48">
        <f>(B15-[2]与17年同期销量比较!B15)/[2]与17年同期销量比较!B15*100</f>
        <v>-24.582363801169365</v>
      </c>
      <c r="D15" s="47">
        <v>67712.043900000004</v>
      </c>
      <c r="E15" s="48">
        <f>(D15-[2]与17年同期销量比较!D15)/[2]与17年同期销量比较!D15*100</f>
        <v>-4.0248086358509347</v>
      </c>
      <c r="F15" s="47">
        <v>19134.666300000001</v>
      </c>
      <c r="G15" s="49">
        <f>(F15-[2]与17年同期销量比较!F15)/[2]与17年同期销量比较!F15*100</f>
        <v>-7.8455684212641961</v>
      </c>
      <c r="H15" s="47">
        <v>48168.979599999999</v>
      </c>
      <c r="I15" s="48">
        <f>(H15-[2]与17年同期销量比较!H15)/[2]与17年同期销量比较!H15*100</f>
        <v>18.692816916337389</v>
      </c>
      <c r="J15" s="50">
        <f t="shared" si="0"/>
        <v>45602.481800000001</v>
      </c>
      <c r="K15" s="48">
        <f>(J15-[2]与17年同期销量比较!J15)/[2]与17年同期销量比较!J15*100</f>
        <v>-18.360991093024072</v>
      </c>
      <c r="L15" s="50">
        <f t="shared" si="1"/>
        <v>115881.02350000001</v>
      </c>
      <c r="M15" s="48">
        <f>(L15-[2]与17年同期销量比较!L15)/[2]与17年同期销量比较!L15*100</f>
        <v>4.2709675674068501</v>
      </c>
    </row>
    <row r="16" spans="1:13" x14ac:dyDescent="0.2">
      <c r="A16" s="26" t="s">
        <v>61</v>
      </c>
      <c r="B16" s="47">
        <v>84745.776700000002</v>
      </c>
      <c r="C16" s="48">
        <f>(B16-[2]与17年同期销量比较!B16)/[2]与17年同期销量比较!B16*100</f>
        <v>-15.629892915738342</v>
      </c>
      <c r="D16" s="47">
        <v>217608.2433</v>
      </c>
      <c r="E16" s="48">
        <f>(D16-[2]与17年同期销量比较!D16)/[2]与17年同期销量比较!D16*100</f>
        <v>4.7868070460405159</v>
      </c>
      <c r="F16" s="47">
        <v>122058.3698</v>
      </c>
      <c r="G16" s="49">
        <f>(F16-[2]与17年同期销量比较!F16)/[2]与17年同期销量比较!F16*100</f>
        <v>-3.9181593146404929</v>
      </c>
      <c r="H16" s="47">
        <v>305663.85639999999</v>
      </c>
      <c r="I16" s="48">
        <f>(H16-[2]与17年同期销量比较!H16)/[2]与17年同期销量比较!H16*100</f>
        <v>21.723015789365689</v>
      </c>
      <c r="J16" s="50">
        <f t="shared" si="0"/>
        <v>206804.1465</v>
      </c>
      <c r="K16" s="48">
        <f>(J16-[2]与17年同期销量比较!J16)/[2]与17年同期销量比较!J16*100</f>
        <v>-9.0895259530260528</v>
      </c>
      <c r="L16" s="50">
        <f t="shared" si="1"/>
        <v>523272.09970000002</v>
      </c>
      <c r="M16" s="48">
        <f>(L16-[2]与17年同期销量比较!L16)/[2]与17年同期销量比较!L16*100</f>
        <v>14.056841391690833</v>
      </c>
    </row>
    <row r="17" spans="1:13" x14ac:dyDescent="0.2">
      <c r="A17" s="26" t="s">
        <v>62</v>
      </c>
      <c r="B17" s="47">
        <v>90277.525999999998</v>
      </c>
      <c r="C17" s="48">
        <f>(B17-[2]与17年同期销量比较!B17)/[2]与17年同期销量比较!B17*100</f>
        <v>-17.51116457059787</v>
      </c>
      <c r="D17" s="47">
        <v>236194.01139999999</v>
      </c>
      <c r="E17" s="48">
        <f>(D17-[2]与17年同期销量比较!D17)/[2]与17年同期销量比较!D17*100</f>
        <v>3.0237601782038865</v>
      </c>
      <c r="F17" s="47">
        <v>76058.845300000001</v>
      </c>
      <c r="G17" s="49">
        <f>(F17-[2]与17年同期销量比较!F17)/[2]与17年同期销量比较!F17*100</f>
        <v>2.2408401684577268</v>
      </c>
      <c r="H17" s="47">
        <v>187870.9981</v>
      </c>
      <c r="I17" s="48">
        <f>(H17-[2]与17年同期销量比较!H17)/[2]与17年同期销量比较!H17*100</f>
        <v>12.021537273817701</v>
      </c>
      <c r="J17" s="50">
        <f t="shared" si="0"/>
        <v>166336.3713</v>
      </c>
      <c r="K17" s="48">
        <f>(J17-[2]与17年同期销量比较!J17)/[2]与17年同期销量比较!J17*100</f>
        <v>-9.5181471065994234</v>
      </c>
      <c r="L17" s="50">
        <f t="shared" si="1"/>
        <v>424065.00949999999</v>
      </c>
      <c r="M17" s="48">
        <f>(L17-[2]与17年同期销量比较!L17)/[2]与17年同期销量比较!L17*100</f>
        <v>6.8250783809165005</v>
      </c>
    </row>
    <row r="18" spans="1:13" x14ac:dyDescent="0.2">
      <c r="A18" s="26" t="s">
        <v>63</v>
      </c>
      <c r="B18" s="47">
        <v>42250.563999999998</v>
      </c>
      <c r="C18" s="48">
        <f>(B18-[2]与17年同期销量比较!B18)/[2]与17年同期销量比较!B18*100</f>
        <v>-18.211504587827822</v>
      </c>
      <c r="D18" s="47">
        <v>98590.785099999994</v>
      </c>
      <c r="E18" s="48">
        <f>(D18-[2]与17年同期销量比较!D18)/[2]与17年同期销量比较!D18*100</f>
        <v>-5.6411456236797317</v>
      </c>
      <c r="F18" s="47">
        <v>32521.382399999999</v>
      </c>
      <c r="G18" s="49">
        <f>(F18-[2]与17年同期销量比较!F18)/[2]与17年同期销量比较!F18*100</f>
        <v>13.152512310083836</v>
      </c>
      <c r="H18" s="47">
        <v>88991.531600000002</v>
      </c>
      <c r="I18" s="48">
        <f>(H18-[2]与17年同期销量比较!H18)/[2]与17年同期销量比较!H18*100</f>
        <v>51.598234830005538</v>
      </c>
      <c r="J18" s="50">
        <f t="shared" si="0"/>
        <v>74771.946400000001</v>
      </c>
      <c r="K18" s="48">
        <f>(J18-[2]与17年同期销量比较!J18)/[2]与17年同期销量比较!J18*100</f>
        <v>-6.9995056677892284</v>
      </c>
      <c r="L18" s="50">
        <f t="shared" si="1"/>
        <v>187582.3167</v>
      </c>
      <c r="M18" s="48">
        <f>(L18-[2]与17年同期销量比较!L18)/[2]与17年同期销量比较!L18*100</f>
        <v>14.949193211091089</v>
      </c>
    </row>
    <row r="19" spans="1:13" x14ac:dyDescent="0.2">
      <c r="A19" s="26" t="s">
        <v>64</v>
      </c>
      <c r="B19" s="47">
        <v>28649.158100000001</v>
      </c>
      <c r="C19" s="48">
        <f>(B19-[2]与17年同期销量比较!B19)/[2]与17年同期销量比较!B19*100</f>
        <v>-11.546933310347463</v>
      </c>
      <c r="D19" s="47">
        <v>68032.042300000001</v>
      </c>
      <c r="E19" s="48">
        <f>(D19-[2]与17年同期销量比较!D19)/[2]与17年同期销量比较!D19*100</f>
        <v>0.82383173117154129</v>
      </c>
      <c r="F19" s="47">
        <v>69402.470400000006</v>
      </c>
      <c r="G19" s="49">
        <f>(F19-[2]与17年同期销量比较!F19)/[2]与17年同期销量比较!F19*100</f>
        <v>19.817603148636547</v>
      </c>
      <c r="H19" s="47">
        <v>144420.9362</v>
      </c>
      <c r="I19" s="48">
        <f>(H19-[2]与17年同期销量比较!H19)/[2]与17年同期销量比较!H19*100</f>
        <v>15.00707605076702</v>
      </c>
      <c r="J19" s="50">
        <f t="shared" si="0"/>
        <v>98051.628500000006</v>
      </c>
      <c r="K19" s="48">
        <f>(J19-[2]与17年同期销量比较!J19)/[2]与17年同期销量比较!J19*100</f>
        <v>8.5692282514088856</v>
      </c>
      <c r="L19" s="50">
        <f t="shared" si="1"/>
        <v>212452.9785</v>
      </c>
      <c r="M19" s="48">
        <f>(L19-[2]与17年同期销量比较!L19)/[2]与17年同期销量比较!L19*100</f>
        <v>10.049699249306343</v>
      </c>
    </row>
    <row r="20" spans="1:13" x14ac:dyDescent="0.2">
      <c r="A20" s="26" t="s">
        <v>65</v>
      </c>
      <c r="B20" s="47">
        <v>29687.0841</v>
      </c>
      <c r="C20" s="48">
        <f>(B20-[2]与17年同期销量比较!B20)/[2]与17年同期销量比较!B20*100</f>
        <v>8.0931672269040789</v>
      </c>
      <c r="D20" s="47">
        <v>66099.051000000007</v>
      </c>
      <c r="E20" s="48">
        <f>(D20-[2]与17年同期销量比较!D20)/[2]与17年同期销量比较!D20*100</f>
        <v>8.5009084016470737</v>
      </c>
      <c r="F20" s="47">
        <v>31345.2703</v>
      </c>
      <c r="G20" s="49">
        <f>(F20-[2]与17年同期销量比较!F20)/[2]与17年同期销量比较!F20*100</f>
        <v>6.2071644820933063</v>
      </c>
      <c r="H20" s="47">
        <v>85786.673699999999</v>
      </c>
      <c r="I20" s="48">
        <f>(H20-[2]与17年同期销量比较!H20)/[2]与17年同期销量比较!H20*100</f>
        <v>54.649408464709062</v>
      </c>
      <c r="J20" s="50">
        <f t="shared" si="0"/>
        <v>61032.354399999997</v>
      </c>
      <c r="K20" s="48">
        <f>(J20-[2]与17年同期销量比较!J20)/[2]与17年同期销量比较!J20*100</f>
        <v>7.1162544716758385</v>
      </c>
      <c r="L20" s="50">
        <f t="shared" si="1"/>
        <v>151885.72470000002</v>
      </c>
      <c r="M20" s="48">
        <f>(L20-[2]与17年同期销量比较!L20)/[2]与17年同期销量比较!L20*100</f>
        <v>30.495002448505588</v>
      </c>
    </row>
    <row r="21" spans="1:13" x14ac:dyDescent="0.2">
      <c r="A21" s="26" t="s">
        <v>66</v>
      </c>
      <c r="B21" s="47">
        <v>95199.497799999997</v>
      </c>
      <c r="C21" s="48">
        <f>(B21-[2]与17年同期销量比较!B21)/[2]与17年同期销量比较!B21*100</f>
        <v>-12.5750738441326</v>
      </c>
      <c r="D21" s="47">
        <v>236363.2188</v>
      </c>
      <c r="E21" s="48">
        <f>(D21-[2]与17年同期销量比较!D21)/[2]与17年同期销量比较!D21*100</f>
        <v>4.6681278695736923</v>
      </c>
      <c r="F21" s="47">
        <v>100356.7032</v>
      </c>
      <c r="G21" s="49">
        <f>(F21-[2]与17年同期销量比较!F21)/[2]与17年同期销量比较!F21*100</f>
        <v>-22.087561359342008</v>
      </c>
      <c r="H21" s="47">
        <v>270993.53600000002</v>
      </c>
      <c r="I21" s="48">
        <f>(H21-[2]与17年同期销量比较!H21)/[2]与17年同期销量比较!H21*100</f>
        <v>7.76214384609432</v>
      </c>
      <c r="J21" s="50">
        <f t="shared" si="0"/>
        <v>195556.201</v>
      </c>
      <c r="K21" s="48">
        <f>(J21-[2]与17年同期销量比较!J21)/[2]与17年同期销量比较!J21*100</f>
        <v>-17.729789397504515</v>
      </c>
      <c r="L21" s="50">
        <f t="shared" si="1"/>
        <v>507356.7548</v>
      </c>
      <c r="M21" s="48">
        <f>(L21-[2]与17年同期销量比较!L21)/[2]与17年同期销量比较!L21*100</f>
        <v>6.2982796781030661</v>
      </c>
    </row>
    <row r="22" spans="1:13" x14ac:dyDescent="0.2">
      <c r="A22" s="26" t="s">
        <v>67</v>
      </c>
      <c r="B22" s="47">
        <v>41239.737200000003</v>
      </c>
      <c r="C22" s="48">
        <f>(B22-[2]与17年同期销量比较!B22)/[2]与17年同期销量比较!B22*100</f>
        <v>-12.697834822924763</v>
      </c>
      <c r="D22" s="47">
        <v>95823.143899999995</v>
      </c>
      <c r="E22" s="48">
        <f>(D22-[2]与17年同期销量比较!D22)/[2]与17年同期销量比较!D22*100</f>
        <v>0.90579075221864591</v>
      </c>
      <c r="F22" s="47">
        <v>69561.642099999997</v>
      </c>
      <c r="G22" s="49">
        <f>(F22-[2]与17年同期销量比较!F22)/[2]与17年同期销量比较!F22*100</f>
        <v>-12.792085676949977</v>
      </c>
      <c r="H22" s="47">
        <v>183386.1268</v>
      </c>
      <c r="I22" s="48">
        <f>(H22-[2]与17年同期销量比较!H22)/[2]与17年同期销量比较!H22*100</f>
        <v>16.407473141580486</v>
      </c>
      <c r="J22" s="50">
        <f t="shared" si="0"/>
        <v>110801.3793</v>
      </c>
      <c r="K22" s="48">
        <f>(J22-[2]与17年同期销量比较!J22)/[2]与17年同期销量比较!J22*100</f>
        <v>-12.757029750844071</v>
      </c>
      <c r="L22" s="50">
        <f t="shared" si="1"/>
        <v>279209.27069999999</v>
      </c>
      <c r="M22" s="48">
        <f>(L22-[2]与17年同期销量比较!L22)/[2]与17年同期销量比较!L22*100</f>
        <v>10.577454874700031</v>
      </c>
    </row>
    <row r="23" spans="1:13" x14ac:dyDescent="0.2">
      <c r="A23" s="26" t="s">
        <v>68</v>
      </c>
      <c r="B23" s="47">
        <v>62183.795400000003</v>
      </c>
      <c r="C23" s="48">
        <f>(B23-[2]与17年同期销量比较!B23)/[2]与17年同期销量比较!B23*100</f>
        <v>-21.362540836048485</v>
      </c>
      <c r="D23" s="47">
        <v>153286.54579999999</v>
      </c>
      <c r="E23" s="48">
        <f>(D23-[2]与17年同期销量比较!D23)/[2]与17年同期销量比较!D23*100</f>
        <v>1.6574683487002486</v>
      </c>
      <c r="F23" s="47">
        <v>56716.004699999998</v>
      </c>
      <c r="G23" s="49">
        <f>(F23-[2]与17年同期销量比较!F23)/[2]与17年同期销量比较!F23*100</f>
        <v>-12.01165508822978</v>
      </c>
      <c r="H23" s="47">
        <v>135422.46660000001</v>
      </c>
      <c r="I23" s="48">
        <f>(H23-[2]与17年同期销量比较!H23)/[2]与17年同期销量比较!H23*100</f>
        <v>13.802474494858947</v>
      </c>
      <c r="J23" s="50">
        <f t="shared" si="0"/>
        <v>118899.80009999999</v>
      </c>
      <c r="K23" s="48">
        <f>(J23-[2]与17年同期销量比较!J23)/[2]与17年同期销量比较!J23*100</f>
        <v>-17.16325809947589</v>
      </c>
      <c r="L23" s="50">
        <f t="shared" si="1"/>
        <v>288709.01240000001</v>
      </c>
      <c r="M23" s="48">
        <f>(L23-[2]与17年同期销量比较!L23)/[2]与17年同期销量比较!L23*100</f>
        <v>7.0144328236735216</v>
      </c>
    </row>
    <row r="24" spans="1:13" x14ac:dyDescent="0.2">
      <c r="A24" s="26" t="s">
        <v>69</v>
      </c>
      <c r="B24" s="47">
        <v>55805.549299999999</v>
      </c>
      <c r="C24" s="48">
        <f>(B24-[2]与17年同期销量比较!B24)/[2]与17年同期销量比较!B24*100</f>
        <v>-16.766324738647754</v>
      </c>
      <c r="D24" s="47">
        <v>133232.924</v>
      </c>
      <c r="E24" s="48">
        <f>(D24-[2]与17年同期销量比较!D24)/[2]与17年同期销量比较!D24*100</f>
        <v>1.9475042587521445</v>
      </c>
      <c r="F24" s="47">
        <v>65018.705300000001</v>
      </c>
      <c r="G24" s="49">
        <f>(F24-[2]与17年同期销量比较!F24)/[2]与17年同期销量比较!F24*100</f>
        <v>51.456441432935151</v>
      </c>
      <c r="H24" s="47">
        <v>162667.48130000001</v>
      </c>
      <c r="I24" s="48">
        <f>(H24-[2]与17年同期销量比较!H24)/[2]与17年同期销量比较!H24*100</f>
        <v>108.36896916960632</v>
      </c>
      <c r="J24" s="50">
        <f t="shared" si="0"/>
        <v>120824.2546</v>
      </c>
      <c r="K24" s="48">
        <f>(J24-[2]与17年同期销量比较!J24)/[2]与17年同期销量比较!J24*100</f>
        <v>9.8643814773330529</v>
      </c>
      <c r="L24" s="50">
        <f t="shared" si="1"/>
        <v>295900.40529999998</v>
      </c>
      <c r="M24" s="48">
        <f>(L24-[2]与17年同期销量比较!L24)/[2]与17年同期销量比较!L24*100</f>
        <v>41.74543002108917</v>
      </c>
    </row>
    <row r="25" spans="1:13" x14ac:dyDescent="0.2">
      <c r="A25" s="26" t="s">
        <v>70</v>
      </c>
      <c r="B25" s="47">
        <v>133018.55650000001</v>
      </c>
      <c r="C25" s="48">
        <f>(B25-[2]与17年同期销量比较!B25)/[2]与17年同期销量比较!B25*100</f>
        <v>-15.090844287632454</v>
      </c>
      <c r="D25" s="47">
        <v>335780.18680000002</v>
      </c>
      <c r="E25" s="48">
        <f>(D25-[2]与17年同期销量比较!D25)/[2]与17年同期销量比较!D25*100</f>
        <v>6.1555693592892684</v>
      </c>
      <c r="F25" s="47">
        <v>118588.74069999999</v>
      </c>
      <c r="G25" s="49">
        <f>(F25-[2]与17年同期销量比较!F25)/[2]与17年同期销量比较!F25*100</f>
        <v>9.2301630301212754</v>
      </c>
      <c r="H25" s="47">
        <v>296086.96639999998</v>
      </c>
      <c r="I25" s="48">
        <f>(H25-[2]与17年同期销量比较!H25)/[2]与17年同期销量比较!H25*100</f>
        <v>34.787285493663376</v>
      </c>
      <c r="J25" s="50">
        <f t="shared" si="0"/>
        <v>251607.2972</v>
      </c>
      <c r="K25" s="48">
        <f>(J25-[2]与17年同期销量比较!J25)/[2]与17年同期销量比较!J25*100</f>
        <v>-5.1353299575184952</v>
      </c>
      <c r="L25" s="50">
        <f t="shared" si="1"/>
        <v>631867.15320000006</v>
      </c>
      <c r="M25" s="48">
        <f>(L25-[2]与17年同期销量比较!L25)/[2]与17年同期销量比较!L25*100</f>
        <v>17.890207304768385</v>
      </c>
    </row>
    <row r="26" spans="1:13" x14ac:dyDescent="0.2">
      <c r="A26" s="26" t="s">
        <v>71</v>
      </c>
      <c r="B26" s="47">
        <v>34669.963900000002</v>
      </c>
      <c r="C26" s="48">
        <f>(B26-[2]与17年同期销量比较!B26)/[2]与17年同期销量比较!B26*100</f>
        <v>-20.042728376510681</v>
      </c>
      <c r="D26" s="47">
        <v>83779.909299999999</v>
      </c>
      <c r="E26" s="48">
        <f>(D26-[2]与17年同期销量比较!D26)/[2]与17年同期销量比较!D26*100</f>
        <v>2.9761894650794707</v>
      </c>
      <c r="F26" s="47">
        <v>25950.540799999999</v>
      </c>
      <c r="G26" s="49">
        <f>(F26-[2]与17年同期销量比较!F26)/[2]与17年同期销量比较!F26*100</f>
        <v>66.412932099487847</v>
      </c>
      <c r="H26" s="47">
        <v>61749.873</v>
      </c>
      <c r="I26" s="48">
        <f>(H26-[2]与17年同期销量比较!H26)/[2]与17年同期销量比较!H26*100</f>
        <v>92.230962362040287</v>
      </c>
      <c r="J26" s="50">
        <f t="shared" si="0"/>
        <v>60620.504700000005</v>
      </c>
      <c r="K26" s="48">
        <f>(J26-[2]与17年同期销量比较!J26)/[2]与17年同期销量比较!J26*100</f>
        <v>2.8256039142887235</v>
      </c>
      <c r="L26" s="50">
        <f t="shared" si="1"/>
        <v>145529.78229999999</v>
      </c>
      <c r="M26" s="48">
        <f>(L26-[2]与17年同期销量比较!L26)/[2]与17年同期销量比较!L26*100</f>
        <v>28.241228091291699</v>
      </c>
    </row>
    <row r="27" spans="1:13" x14ac:dyDescent="0.2">
      <c r="A27" s="26" t="s">
        <v>72</v>
      </c>
      <c r="B27" s="47">
        <v>9180.3341</v>
      </c>
      <c r="C27" s="48">
        <f>(B27-[2]与17年同期销量比较!B27)/[2]与17年同期销量比较!B27*100</f>
        <v>-28.280817658355474</v>
      </c>
      <c r="D27" s="47">
        <v>22525.731199999998</v>
      </c>
      <c r="E27" s="48">
        <f>(D27-[2]与17年同期销量比较!D27)/[2]与17年同期销量比较!D27*100</f>
        <v>-13.790501866074429</v>
      </c>
      <c r="F27" s="47">
        <v>8646.0884499999993</v>
      </c>
      <c r="G27" s="49">
        <f>(F27-[2]与17年同期销量比较!F27)/[2]与17年同期销量比较!F27*100</f>
        <v>6.4996395191601923</v>
      </c>
      <c r="H27" s="47">
        <v>20951.536479999999</v>
      </c>
      <c r="I27" s="48">
        <f>(H27-[2]与17年同期销量比较!H27)/[2]与17年同期销量比较!H27*100</f>
        <v>-9.9915864329217481</v>
      </c>
      <c r="J27" s="50">
        <f t="shared" si="0"/>
        <v>17826.422549999999</v>
      </c>
      <c r="K27" s="48">
        <f>(J27-[2]与17年同期销量比较!J27)/[2]与17年同期销量比较!J27*100</f>
        <v>-14.78280389771977</v>
      </c>
      <c r="L27" s="50">
        <f t="shared" si="1"/>
        <v>43477.267679999997</v>
      </c>
      <c r="M27" s="48">
        <f>(L27-[2]与17年同期销量比较!L27)/[2]与17年同期销量比较!L27*100</f>
        <v>-12.00068143117918</v>
      </c>
    </row>
    <row r="28" spans="1:13" x14ac:dyDescent="0.2">
      <c r="A28" s="26" t="s">
        <v>73</v>
      </c>
      <c r="B28" s="47">
        <v>42274.0334</v>
      </c>
      <c r="C28" s="48">
        <f>(B28-[2]与17年同期销量比较!B28)/[2]与17年同期销量比较!B28*100</f>
        <v>0.3225409813442553</v>
      </c>
      <c r="D28" s="47">
        <v>93999.573499999999</v>
      </c>
      <c r="E28" s="48">
        <f>(D28-[2]与17年同期销量比较!D28)/[2]与17年同期销量比较!D28*100</f>
        <v>10.676152655685494</v>
      </c>
      <c r="F28" s="47">
        <v>27448.7268</v>
      </c>
      <c r="G28" s="49">
        <f>(F28-[2]与17年同期销量比较!F28)/[2]与17年同期销量比较!F28*100</f>
        <v>-34.680915619384415</v>
      </c>
      <c r="H28" s="47">
        <v>64122.681799999998</v>
      </c>
      <c r="I28" s="48">
        <f>(H28-[2]与17年同期销量比较!H28)/[2]与17年同期销量比较!H28*100</f>
        <v>-15.6264528276707</v>
      </c>
      <c r="J28" s="50">
        <f t="shared" si="0"/>
        <v>69722.760200000004</v>
      </c>
      <c r="K28" s="48">
        <f>(J28-[2]与17年同期销量比较!J28)/[2]与17年同期销量比较!J28*100</f>
        <v>-17.155147915602786</v>
      </c>
      <c r="L28" s="50">
        <f t="shared" si="1"/>
        <v>158122.25529999999</v>
      </c>
      <c r="M28" s="48">
        <f>(L28-[2]与17年同期销量比较!L28)/[2]与17年同期销量比较!L28*100</f>
        <v>-1.7450990591459163</v>
      </c>
    </row>
    <row r="29" spans="1:13" x14ac:dyDescent="0.2">
      <c r="A29" s="26" t="s">
        <v>74</v>
      </c>
      <c r="B29" s="47">
        <v>59349.721899999997</v>
      </c>
      <c r="C29" s="48">
        <f>(B29-[2]与17年同期销量比较!B29)/[2]与17年同期销量比较!B29*100</f>
        <v>-16.967297933146718</v>
      </c>
      <c r="D29" s="47">
        <v>136788.85990000001</v>
      </c>
      <c r="E29" s="48">
        <f>(D29-[2]与17年同期销量比较!D29)/[2]与17年同期销量比较!D29*100</f>
        <v>-2.5359713198572855</v>
      </c>
      <c r="F29" s="47">
        <v>30959.4398</v>
      </c>
      <c r="G29" s="49">
        <f>(F29-[2]与17年同期销量比较!F29)/[2]与17年同期销量比较!F29*100</f>
        <v>-2.9914402810642047</v>
      </c>
      <c r="H29" s="47">
        <v>75654.4764</v>
      </c>
      <c r="I29" s="48">
        <f>(H29-[2]与17年同期销量比较!H29)/[2]与17年同期销量比较!H29*100</f>
        <v>12.335229115117142</v>
      </c>
      <c r="J29" s="50">
        <f t="shared" si="0"/>
        <v>90309.161699999997</v>
      </c>
      <c r="K29" s="48">
        <f>(J29-[2]与17年同期销量比较!J29)/[2]与17年同期销量比较!J29*100</f>
        <v>-12.653339041721996</v>
      </c>
      <c r="L29" s="50">
        <f t="shared" si="1"/>
        <v>212443.33630000002</v>
      </c>
      <c r="M29" s="48">
        <f>(L29-[2]与17年同期销量比较!L29)/[2]与17年同期销量比较!L29*100</f>
        <v>2.2861531244069733</v>
      </c>
    </row>
    <row r="30" spans="1:13" x14ac:dyDescent="0.2">
      <c r="A30" s="26" t="s">
        <v>75</v>
      </c>
      <c r="B30" s="47">
        <v>15416.4067</v>
      </c>
      <c r="C30" s="48">
        <f>(B30-[2]与17年同期销量比较!B30)/[2]与17年同期销量比较!B30*100</f>
        <v>-17.72795783608705</v>
      </c>
      <c r="D30" s="47">
        <v>39436.024100000002</v>
      </c>
      <c r="E30" s="48">
        <f>(D30-[2]与17年同期销量比较!D30)/[2]与17年同期销量比较!D30*100</f>
        <v>0.623630154298494</v>
      </c>
      <c r="F30" s="47">
        <v>19687.774300000001</v>
      </c>
      <c r="G30" s="49">
        <f>(F30-[2]与17年同期销量比较!F30)/[2]与17年同期销量比较!F30*100</f>
        <v>-4.7492943950229289</v>
      </c>
      <c r="H30" s="47">
        <v>49480.836000000003</v>
      </c>
      <c r="I30" s="48">
        <f>(H30-[2]与17年同期销量比较!H30)/[2]与17年同期销量比较!H30*100</f>
        <v>20.121982832207681</v>
      </c>
      <c r="J30" s="50">
        <f t="shared" si="0"/>
        <v>35104.180999999997</v>
      </c>
      <c r="K30" s="48">
        <f>(J30-[2]与17年同期销量比较!J30)/[2]与17年同期销量比较!J30*100</f>
        <v>-10.920629723023032</v>
      </c>
      <c r="L30" s="50">
        <f t="shared" si="1"/>
        <v>88916.860100000005</v>
      </c>
      <c r="M30" s="48">
        <f>(L30-[2]与17年同期销量比较!L30)/[2]与17年同期销量比较!L30*100</f>
        <v>10.615438237500312</v>
      </c>
    </row>
    <row r="31" spans="1:13" x14ac:dyDescent="0.2">
      <c r="A31" s="26" t="s">
        <v>76</v>
      </c>
      <c r="B31" s="47">
        <v>46833.109900000003</v>
      </c>
      <c r="C31" s="48">
        <f>(B31-[2]与17年同期销量比较!B31)/[2]与17年同期销量比较!B31*100</f>
        <v>-10.726356988415361</v>
      </c>
      <c r="D31" s="47">
        <v>115414.8011</v>
      </c>
      <c r="E31" s="48">
        <f>(D31-[2]与17年同期销量比较!D31)/[2]与17年同期销量比较!D31*100</f>
        <v>5.8589142348482959</v>
      </c>
      <c r="F31" s="47">
        <v>42190.318399999996</v>
      </c>
      <c r="G31" s="49">
        <f>(F31-[2]与17年同期销量比较!F31)/[2]与17年同期销量比较!F31*100</f>
        <v>-10.842382956881133</v>
      </c>
      <c r="H31" s="47">
        <v>103589.19680000001</v>
      </c>
      <c r="I31" s="48">
        <f>(H31-[2]与17年同期销量比较!H31)/[2]与17年同期销量比较!H31*100</f>
        <v>6.6165395360670605</v>
      </c>
      <c r="J31" s="50">
        <f t="shared" si="0"/>
        <v>89023.4283</v>
      </c>
      <c r="K31" s="48">
        <f>(J31-[2]与17年同期销量比较!J31)/[2]与17年同期销量比较!J31*100</f>
        <v>-10.781382074296344</v>
      </c>
      <c r="L31" s="50">
        <f t="shared" si="1"/>
        <v>219003.99790000002</v>
      </c>
      <c r="M31" s="48">
        <f>(L31-[2]与17年同期销量比较!L31)/[2]与17年同期销量比较!L31*100</f>
        <v>6.2159255227086794</v>
      </c>
    </row>
    <row r="32" spans="1:13" x14ac:dyDescent="0.2">
      <c r="A32" s="26" t="s">
        <v>77</v>
      </c>
      <c r="B32" s="47">
        <v>9419.8415999999997</v>
      </c>
      <c r="C32" s="48">
        <f>(B32-[2]与17年同期销量比较!B32)/[2]与17年同期销量比较!B32*100</f>
        <v>-36.719022859717057</v>
      </c>
      <c r="D32" s="47">
        <v>36921.9</v>
      </c>
      <c r="E32" s="48">
        <f>(D32-[2]与17年同期销量比较!D32)/[2]与17年同期销量比较!D32*100</f>
        <v>2.1340311048620708</v>
      </c>
      <c r="F32" s="47">
        <v>3138.2624999999998</v>
      </c>
      <c r="G32" s="49">
        <f>(F32-[2]与17年同期销量比较!F32)/[2]与17年同期销量比较!F32*100</f>
        <v>-18.854811363689084</v>
      </c>
      <c r="H32" s="47">
        <v>9706.1476000000002</v>
      </c>
      <c r="I32" s="48">
        <f>(H32-[2]与17年同期销量比较!H32)/[2]与17年同期销量比较!H32*100</f>
        <v>15.339023899472295</v>
      </c>
      <c r="J32" s="50">
        <f t="shared" si="0"/>
        <v>12558.1041</v>
      </c>
      <c r="K32" s="48">
        <f>(J32-[2]与17年同期销量比较!J32)/[2]与17年同期销量比较!J32*100</f>
        <v>-33.034893868838644</v>
      </c>
      <c r="L32" s="50">
        <f t="shared" si="1"/>
        <v>46628.047600000005</v>
      </c>
      <c r="M32" s="48">
        <f>(L32-[2]与17年同期销量比较!L32)/[2]与17年同期销量比较!L32*100</f>
        <v>4.6275202934335509</v>
      </c>
    </row>
    <row r="33" spans="1:13" x14ac:dyDescent="0.2">
      <c r="A33" s="26" t="s">
        <v>78</v>
      </c>
      <c r="B33" s="47">
        <v>57406.756999999998</v>
      </c>
      <c r="C33" s="48">
        <f>(B33-[2]与17年同期销量比较!B33)/[2]与17年同期销量比较!B33*100</f>
        <v>-5.2750167597490192</v>
      </c>
      <c r="D33" s="47">
        <v>147756.00409999999</v>
      </c>
      <c r="E33" s="48">
        <f>(D33-[2]与17年同期销量比较!D33)/[2]与17年同期销量比较!D33*100</f>
        <v>16.554729440704428</v>
      </c>
      <c r="F33" s="47">
        <v>39602.362500000003</v>
      </c>
      <c r="G33" s="49">
        <f>(F33-[2]与17年同期销量比较!F33)/[2]与17年同期销量比较!F33*100</f>
        <v>34.996999717269752</v>
      </c>
      <c r="H33" s="47">
        <v>107839.7387</v>
      </c>
      <c r="I33" s="48">
        <f>(H33-[2]与17年同期销量比较!H33)/[2]与17年同期销量比较!H33*100</f>
        <v>91.263410153281029</v>
      </c>
      <c r="J33" s="50">
        <f t="shared" si="0"/>
        <v>97009.119500000001</v>
      </c>
      <c r="K33" s="48">
        <f>(J33-[2]与17年同期销量比较!J33)/[2]与17年同期销量比较!J33*100</f>
        <v>7.8606053077922775</v>
      </c>
      <c r="L33" s="50">
        <f t="shared" si="1"/>
        <v>255595.74280000001</v>
      </c>
      <c r="M33" s="48">
        <f>(L33-[2]与17年同期销量比较!L33)/[2]与17年同期销量比较!L33*100</f>
        <v>39.553531434991001</v>
      </c>
    </row>
    <row r="34" spans="1:13" x14ac:dyDescent="0.2">
      <c r="A34" s="26" t="s">
        <v>79</v>
      </c>
      <c r="B34" s="47">
        <v>23580.746500000001</v>
      </c>
      <c r="C34" s="48">
        <f>(B34-[2]与17年同期销量比较!B34)/[2]与17年同期销量比较!B34*100</f>
        <v>-15.757520384172686</v>
      </c>
      <c r="D34" s="47">
        <v>62551.086499999998</v>
      </c>
      <c r="E34" s="48">
        <f>(D34-[2]与17年同期销量比较!D34)/[2]与17年同期销量比较!D34*100</f>
        <v>2.5509104855561096</v>
      </c>
      <c r="F34" s="47">
        <v>19234.600600000002</v>
      </c>
      <c r="G34" s="49">
        <f>(F34-[2]与17年同期销量比较!F34)/[2]与17年同期销量比较!F34*100</f>
        <v>-0.38088851744627861</v>
      </c>
      <c r="H34" s="47">
        <v>52116.780299999999</v>
      </c>
      <c r="I34" s="48">
        <f>(H34-[2]与17年同期销量比较!H34)/[2]与17年同期销量比较!H34*100</f>
        <v>29.559763504418711</v>
      </c>
      <c r="J34" s="50">
        <f t="shared" si="0"/>
        <v>42815.347099999999</v>
      </c>
      <c r="K34" s="48">
        <f>(J34-[2]与17年同期销量比较!J34)/[2]与17年同期销量比较!J34*100</f>
        <v>-9.4806418812609046</v>
      </c>
      <c r="L34" s="50">
        <f t="shared" si="1"/>
        <v>114667.86679999999</v>
      </c>
      <c r="M34" s="48">
        <f>(L34-[2]与17年同期销量比较!L34)/[2]与17年同期销量比较!L34*100</f>
        <v>13.284427623996429</v>
      </c>
    </row>
    <row r="35" spans="1:13" x14ac:dyDescent="0.2">
      <c r="A35" s="26" t="s">
        <v>80</v>
      </c>
      <c r="B35" s="47">
        <v>8918.7742999999991</v>
      </c>
      <c r="C35" s="48">
        <f>(B35-[2]与17年同期销量比较!B35)/[2]与17年同期销量比较!B35*100</f>
        <v>-1.6597121288194419</v>
      </c>
      <c r="D35" s="47">
        <v>24156.394100000001</v>
      </c>
      <c r="E35" s="48">
        <f>(D35-[2]与17年同期销量比较!D35)/[2]与17年同期销量比较!D35*100</f>
        <v>21.248762753132571</v>
      </c>
      <c r="F35" s="47">
        <v>3630.9589999999998</v>
      </c>
      <c r="G35" s="49">
        <f>(F35-[2]与17年同期销量比较!F35)/[2]与17年同期销量比较!F35*100</f>
        <v>-20.475281528566899</v>
      </c>
      <c r="H35" s="47">
        <v>10465.639499999999</v>
      </c>
      <c r="I35" s="48">
        <f>(H35-[2]与17年同期销量比较!H35)/[2]与17年同期销量比较!H35*100</f>
        <v>25.043725292006446</v>
      </c>
      <c r="J35" s="50">
        <f t="shared" si="0"/>
        <v>12549.7333</v>
      </c>
      <c r="K35" s="48">
        <f>(J35-[2]与17年同期销量比较!J35)/[2]与17年同期销量比较!J35*100</f>
        <v>-7.9602483390823053</v>
      </c>
      <c r="L35" s="50">
        <f t="shared" si="1"/>
        <v>34622.033600000002</v>
      </c>
      <c r="M35" s="48">
        <f>(L35-[2]与17年同期销量比较!L35)/[2]与17年同期销量比较!L35*100</f>
        <v>22.371398091478309</v>
      </c>
    </row>
    <row r="36" spans="1:13" x14ac:dyDescent="0.2">
      <c r="A36" s="26" t="s">
        <v>81</v>
      </c>
      <c r="B36" s="47">
        <v>10224.459800000001</v>
      </c>
      <c r="C36" s="48">
        <f>(B36-[2]与17年同期销量比较!B36)/[2]与17年同期销量比较!B36*100</f>
        <v>-21.311261596800144</v>
      </c>
      <c r="D36" s="47">
        <v>25199.886900000001</v>
      </c>
      <c r="E36" s="48">
        <f>(D36-[2]与17年同期销量比较!D36)/[2]与17年同期销量比较!D36*100</f>
        <v>-3.7015638290562154</v>
      </c>
      <c r="F36" s="47">
        <v>6380.8459000000003</v>
      </c>
      <c r="G36" s="49">
        <f>(F36-[2]与17年同期销量比较!F36)/[2]与17年同期销量比较!F36*100</f>
        <v>-11.862138447163712</v>
      </c>
      <c r="H36" s="47">
        <v>16972.309499999999</v>
      </c>
      <c r="I36" s="48">
        <f>(H36-[2]与17年同期销量比较!H36)/[2]与17年同期销量比较!H36*100</f>
        <v>14.082809623111459</v>
      </c>
      <c r="J36" s="50">
        <f t="shared" si="0"/>
        <v>16605.305700000001</v>
      </c>
      <c r="K36" s="48">
        <f>(J36-[2]与17年同期销量比较!J36)/[2]与17年同期销量比较!J36*100</f>
        <v>-17.930275729902405</v>
      </c>
      <c r="L36" s="50">
        <f t="shared" si="1"/>
        <v>42172.196400000001</v>
      </c>
      <c r="M36" s="48">
        <f>(L36-[2]与17年同期销量比较!L36)/[2]与17年同期销量比较!L36*100</f>
        <v>2.7444535192645945</v>
      </c>
    </row>
    <row r="37" spans="1:13" x14ac:dyDescent="0.2">
      <c r="A37" s="26" t="s">
        <v>82</v>
      </c>
      <c r="B37" s="47">
        <v>40281.8802</v>
      </c>
      <c r="C37" s="48">
        <f>(B37-[2]与17年同期销量比较!B37)/[2]与17年同期销量比较!B37*100</f>
        <v>2.8297823239535549</v>
      </c>
      <c r="D37" s="47">
        <v>91626.284400000004</v>
      </c>
      <c r="E37" s="48">
        <f>(D37-[2]与17年同期销量比较!D37)/[2]与17年同期销量比较!D37*100</f>
        <v>11.211178204203136</v>
      </c>
      <c r="F37" s="47">
        <v>17885.396000000001</v>
      </c>
      <c r="G37" s="49">
        <f>(F37-[2]与17年同期销量比较!F37)/[2]与17年同期销量比较!F37*100</f>
        <v>-17.539330735994259</v>
      </c>
      <c r="H37" s="47">
        <v>43695.754399999998</v>
      </c>
      <c r="I37" s="48">
        <f>(H37-[2]与17年同期销量比较!H37)/[2]与17年同期销量比较!H37*100</f>
        <v>7.6019397624180804</v>
      </c>
      <c r="J37" s="50">
        <f t="shared" si="0"/>
        <v>58167.2762</v>
      </c>
      <c r="K37" s="48">
        <f>(J37-[2]与17年同期销量比较!J37)/[2]与17年同期销量比较!J37*100</f>
        <v>-4.429115783748137</v>
      </c>
      <c r="L37" s="50">
        <f t="shared" si="1"/>
        <v>135322.03880000001</v>
      </c>
      <c r="M37" s="48">
        <f>(L37-[2]与17年同期销量比较!L37)/[2]与17年同期销量比较!L37*100</f>
        <v>10.019562829105325</v>
      </c>
    </row>
    <row r="38" spans="1:13" x14ac:dyDescent="0.2">
      <c r="A38" s="26" t="s">
        <v>83</v>
      </c>
      <c r="B38" s="47">
        <v>1311846.6154</v>
      </c>
      <c r="C38" s="48">
        <f>(B38-[2]与17年同期销量比较!B38)/[2]与17年同期销量比较!B38*100</f>
        <v>-14.235043117149871</v>
      </c>
      <c r="D38" s="47">
        <v>3245388.6497999998</v>
      </c>
      <c r="E38" s="48">
        <f>(D38-[2]与17年同期销量比较!D38)/[2]与17年同期销量比较!D38*100</f>
        <v>3.002580012760558</v>
      </c>
      <c r="F38" s="47">
        <v>1254084.9782499999</v>
      </c>
      <c r="G38" s="49">
        <f>(F38-[2]与17年同期销量比较!F38)/[2]与17年同期销量比较!F38*100</f>
        <v>-2.468979300328098</v>
      </c>
      <c r="H38" s="47">
        <v>3153453.7143799998</v>
      </c>
      <c r="I38" s="48">
        <f>(H38-[2]与17年同期销量比较!H38)/[2]与17年同期销量比较!H38*100</f>
        <v>22.193852781363429</v>
      </c>
      <c r="J38" s="51">
        <f t="shared" si="0"/>
        <v>2565931.5936500002</v>
      </c>
      <c r="K38" s="48">
        <f>(J38-[2]与17年同期销量比较!J38)/[2]与17年同期销量比较!J38*100</f>
        <v>-8.8613493129995682</v>
      </c>
      <c r="L38" s="50">
        <f t="shared" si="1"/>
        <v>6398842.3641799996</v>
      </c>
      <c r="M38" s="48">
        <f>(L38-[2]与17年同期销量比较!L38)/[2]与17年同期销量比较!L38*100</f>
        <v>11.643778818973683</v>
      </c>
    </row>
  </sheetData>
  <mergeCells count="17">
    <mergeCell ref="A1:M1"/>
    <mergeCell ref="A3:A6"/>
    <mergeCell ref="B3:E3"/>
    <mergeCell ref="F3:I3"/>
    <mergeCell ref="J3:M3"/>
    <mergeCell ref="B4:C4"/>
    <mergeCell ref="D4:E4"/>
    <mergeCell ref="F4:G4"/>
    <mergeCell ref="H4:I4"/>
    <mergeCell ref="J4:K4"/>
    <mergeCell ref="L4:M4"/>
    <mergeCell ref="B5:B6"/>
    <mergeCell ref="D5:D6"/>
    <mergeCell ref="F5:F6"/>
    <mergeCell ref="H5:H6"/>
    <mergeCell ref="J5:J6"/>
    <mergeCell ref="L5:L6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各类型彩票销售情况</vt:lpstr>
      <vt:lpstr>各地区彩票销售情况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2018-03-21T01:20:21Z</dcterms:modified>
</cp:coreProperties>
</file>