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2"/>
  </bookViews>
  <sheets>
    <sheet name="全国彩票销售情况" sheetId="1" r:id="rId1"/>
    <sheet name="各类型彩票销售情况" sheetId="2" r:id="rId2"/>
    <sheet name="各地区彩票销售情况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G18" i="1"/>
  <c r="H38" i="3" l="1"/>
  <c r="I38" i="3" s="1"/>
  <c r="F38" i="3"/>
  <c r="G38" i="3" s="1"/>
  <c r="D38" i="3"/>
  <c r="E38" i="3" s="1"/>
  <c r="B38" i="3"/>
  <c r="C38" i="3" s="1"/>
  <c r="L37" i="3"/>
  <c r="M37" i="3" s="1"/>
  <c r="J37" i="3"/>
  <c r="K37" i="3" s="1"/>
  <c r="I37" i="3"/>
  <c r="G37" i="3"/>
  <c r="E37" i="3"/>
  <c r="C37" i="3"/>
  <c r="L36" i="3"/>
  <c r="M36" i="3" s="1"/>
  <c r="J36" i="3"/>
  <c r="K36" i="3" s="1"/>
  <c r="I36" i="3"/>
  <c r="G36" i="3"/>
  <c r="E36" i="3"/>
  <c r="C36" i="3"/>
  <c r="L35" i="3"/>
  <c r="M35" i="3" s="1"/>
  <c r="J35" i="3"/>
  <c r="K35" i="3" s="1"/>
  <c r="I35" i="3"/>
  <c r="G35" i="3"/>
  <c r="E35" i="3"/>
  <c r="C35" i="3"/>
  <c r="L34" i="3"/>
  <c r="M34" i="3" s="1"/>
  <c r="J34" i="3"/>
  <c r="K34" i="3" s="1"/>
  <c r="I34" i="3"/>
  <c r="G34" i="3"/>
  <c r="E34" i="3"/>
  <c r="C34" i="3"/>
  <c r="L33" i="3"/>
  <c r="M33" i="3" s="1"/>
  <c r="J33" i="3"/>
  <c r="K33" i="3" s="1"/>
  <c r="I33" i="3"/>
  <c r="G33" i="3"/>
  <c r="E33" i="3"/>
  <c r="C33" i="3"/>
  <c r="L32" i="3"/>
  <c r="M32" i="3" s="1"/>
  <c r="J32" i="3"/>
  <c r="K32" i="3" s="1"/>
  <c r="I32" i="3"/>
  <c r="G32" i="3"/>
  <c r="E32" i="3"/>
  <c r="C32" i="3"/>
  <c r="L31" i="3"/>
  <c r="M31" i="3" s="1"/>
  <c r="J31" i="3"/>
  <c r="K31" i="3" s="1"/>
  <c r="I31" i="3"/>
  <c r="G31" i="3"/>
  <c r="E31" i="3"/>
  <c r="C31" i="3"/>
  <c r="L30" i="3"/>
  <c r="M30" i="3" s="1"/>
  <c r="J30" i="3"/>
  <c r="K30" i="3" s="1"/>
  <c r="I30" i="3"/>
  <c r="G30" i="3"/>
  <c r="E30" i="3"/>
  <c r="C30" i="3"/>
  <c r="L29" i="3"/>
  <c r="M29" i="3" s="1"/>
  <c r="J29" i="3"/>
  <c r="K29" i="3" s="1"/>
  <c r="I29" i="3"/>
  <c r="G29" i="3"/>
  <c r="E29" i="3"/>
  <c r="C29" i="3"/>
  <c r="L28" i="3"/>
  <c r="M28" i="3" s="1"/>
  <c r="J28" i="3"/>
  <c r="K28" i="3" s="1"/>
  <c r="I28" i="3"/>
  <c r="G28" i="3"/>
  <c r="E28" i="3"/>
  <c r="C28" i="3"/>
  <c r="L27" i="3"/>
  <c r="M27" i="3" s="1"/>
  <c r="J27" i="3"/>
  <c r="K27" i="3" s="1"/>
  <c r="I27" i="3"/>
  <c r="G27" i="3"/>
  <c r="E27" i="3"/>
  <c r="C27" i="3"/>
  <c r="L26" i="3"/>
  <c r="M26" i="3" s="1"/>
  <c r="J26" i="3"/>
  <c r="K26" i="3" s="1"/>
  <c r="I26" i="3"/>
  <c r="G26" i="3"/>
  <c r="E26" i="3"/>
  <c r="C26" i="3"/>
  <c r="L25" i="3"/>
  <c r="M25" i="3" s="1"/>
  <c r="J25" i="3"/>
  <c r="K25" i="3" s="1"/>
  <c r="I25" i="3"/>
  <c r="G25" i="3"/>
  <c r="E25" i="3"/>
  <c r="C25" i="3"/>
  <c r="L24" i="3"/>
  <c r="M24" i="3" s="1"/>
  <c r="J24" i="3"/>
  <c r="K24" i="3" s="1"/>
  <c r="I24" i="3"/>
  <c r="G24" i="3"/>
  <c r="E24" i="3"/>
  <c r="C24" i="3"/>
  <c r="L23" i="3"/>
  <c r="M23" i="3" s="1"/>
  <c r="J23" i="3"/>
  <c r="K23" i="3" s="1"/>
  <c r="I23" i="3"/>
  <c r="G23" i="3"/>
  <c r="E23" i="3"/>
  <c r="C23" i="3"/>
  <c r="L22" i="3"/>
  <c r="M22" i="3" s="1"/>
  <c r="J22" i="3"/>
  <c r="K22" i="3" s="1"/>
  <c r="I22" i="3"/>
  <c r="G22" i="3"/>
  <c r="E22" i="3"/>
  <c r="C22" i="3"/>
  <c r="L21" i="3"/>
  <c r="M21" i="3" s="1"/>
  <c r="J21" i="3"/>
  <c r="K21" i="3" s="1"/>
  <c r="I21" i="3"/>
  <c r="G21" i="3"/>
  <c r="E21" i="3"/>
  <c r="C21" i="3"/>
  <c r="L20" i="3"/>
  <c r="M20" i="3" s="1"/>
  <c r="J20" i="3"/>
  <c r="K20" i="3" s="1"/>
  <c r="I20" i="3"/>
  <c r="G20" i="3"/>
  <c r="E20" i="3"/>
  <c r="C20" i="3"/>
  <c r="L19" i="3"/>
  <c r="M19" i="3" s="1"/>
  <c r="J19" i="3"/>
  <c r="K19" i="3" s="1"/>
  <c r="I19" i="3"/>
  <c r="G19" i="3"/>
  <c r="E19" i="3"/>
  <c r="C19" i="3"/>
  <c r="L18" i="3"/>
  <c r="M18" i="3" s="1"/>
  <c r="J18" i="3"/>
  <c r="K18" i="3" s="1"/>
  <c r="I18" i="3"/>
  <c r="G18" i="3"/>
  <c r="E18" i="3"/>
  <c r="C18" i="3"/>
  <c r="L17" i="3"/>
  <c r="M17" i="3" s="1"/>
  <c r="J17" i="3"/>
  <c r="K17" i="3" s="1"/>
  <c r="I17" i="3"/>
  <c r="G17" i="3"/>
  <c r="E17" i="3"/>
  <c r="C17" i="3"/>
  <c r="L16" i="3"/>
  <c r="M16" i="3" s="1"/>
  <c r="J16" i="3"/>
  <c r="K16" i="3" s="1"/>
  <c r="I16" i="3"/>
  <c r="G16" i="3"/>
  <c r="E16" i="3"/>
  <c r="C16" i="3"/>
  <c r="L15" i="3"/>
  <c r="M15" i="3" s="1"/>
  <c r="J15" i="3"/>
  <c r="K15" i="3" s="1"/>
  <c r="I15" i="3"/>
  <c r="G15" i="3"/>
  <c r="E15" i="3"/>
  <c r="C15" i="3"/>
  <c r="L14" i="3"/>
  <c r="M14" i="3" s="1"/>
  <c r="J14" i="3"/>
  <c r="K14" i="3" s="1"/>
  <c r="I14" i="3"/>
  <c r="G14" i="3"/>
  <c r="E14" i="3"/>
  <c r="C14" i="3"/>
  <c r="L13" i="3"/>
  <c r="M13" i="3" s="1"/>
  <c r="J13" i="3"/>
  <c r="K13" i="3" s="1"/>
  <c r="I13" i="3"/>
  <c r="G13" i="3"/>
  <c r="E13" i="3"/>
  <c r="C13" i="3"/>
  <c r="L12" i="3"/>
  <c r="M12" i="3" s="1"/>
  <c r="J12" i="3"/>
  <c r="K12" i="3" s="1"/>
  <c r="I12" i="3"/>
  <c r="G12" i="3"/>
  <c r="E12" i="3"/>
  <c r="C12" i="3"/>
  <c r="L11" i="3"/>
  <c r="M11" i="3" s="1"/>
  <c r="J11" i="3"/>
  <c r="K11" i="3" s="1"/>
  <c r="I11" i="3"/>
  <c r="G11" i="3"/>
  <c r="E11" i="3"/>
  <c r="C11" i="3"/>
  <c r="L10" i="3"/>
  <c r="M10" i="3" s="1"/>
  <c r="J10" i="3"/>
  <c r="K10" i="3" s="1"/>
  <c r="I10" i="3"/>
  <c r="G10" i="3"/>
  <c r="E10" i="3"/>
  <c r="C10" i="3"/>
  <c r="L9" i="3"/>
  <c r="M9" i="3" s="1"/>
  <c r="J9" i="3"/>
  <c r="K9" i="3" s="1"/>
  <c r="I9" i="3"/>
  <c r="G9" i="3"/>
  <c r="E9" i="3"/>
  <c r="C9" i="3"/>
  <c r="L8" i="3"/>
  <c r="M8" i="3" s="1"/>
  <c r="J8" i="3"/>
  <c r="K8" i="3" s="1"/>
  <c r="I8" i="3"/>
  <c r="G8" i="3"/>
  <c r="E8" i="3"/>
  <c r="C8" i="3"/>
  <c r="L7" i="3"/>
  <c r="M7" i="3" s="1"/>
  <c r="J7" i="3"/>
  <c r="K7" i="3" s="1"/>
  <c r="I7" i="3"/>
  <c r="G7" i="3"/>
  <c r="E7" i="3"/>
  <c r="C7" i="3"/>
  <c r="H21" i="2"/>
  <c r="F21" i="2"/>
  <c r="B21" i="2"/>
  <c r="D21" i="2" s="1"/>
  <c r="F20" i="2"/>
  <c r="H20" i="2" s="1"/>
  <c r="D20" i="2"/>
  <c r="B20" i="2"/>
  <c r="E20" i="2" s="1"/>
  <c r="H19" i="2"/>
  <c r="F19" i="2"/>
  <c r="B19" i="2"/>
  <c r="D19" i="2" s="1"/>
  <c r="F18" i="2"/>
  <c r="H18" i="2" s="1"/>
  <c r="D18" i="2"/>
  <c r="B18" i="2"/>
  <c r="E18" i="2" s="1"/>
  <c r="H17" i="2"/>
  <c r="F17" i="2"/>
  <c r="B17" i="2"/>
  <c r="D17" i="2" s="1"/>
  <c r="H15" i="2"/>
  <c r="E15" i="2"/>
  <c r="D15" i="2"/>
  <c r="H14" i="2"/>
  <c r="E14" i="2"/>
  <c r="D14" i="2"/>
  <c r="H13" i="2"/>
  <c r="E13" i="2"/>
  <c r="D13" i="2"/>
  <c r="H12" i="2"/>
  <c r="E12" i="2"/>
  <c r="D12" i="2"/>
  <c r="G11" i="2"/>
  <c r="F11" i="2"/>
  <c r="H11" i="2" s="1"/>
  <c r="C11" i="2"/>
  <c r="B11" i="2"/>
  <c r="E11" i="2" s="1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F16" i="2" s="1"/>
  <c r="H16" i="2" s="1"/>
  <c r="E6" i="2"/>
  <c r="C6" i="2"/>
  <c r="C16" i="2" s="1"/>
  <c r="B6" i="2"/>
  <c r="B16" i="2" s="1"/>
  <c r="K18" i="1"/>
  <c r="J18" i="1"/>
  <c r="I18" i="1"/>
  <c r="H18" i="1"/>
  <c r="E18" i="1"/>
  <c r="D18" i="1"/>
  <c r="C18" i="1"/>
  <c r="B18" i="1"/>
  <c r="M6" i="1"/>
  <c r="L6" i="1"/>
  <c r="L18" i="1" s="1"/>
  <c r="G6" i="1"/>
  <c r="F6" i="1"/>
  <c r="F18" i="1" s="1"/>
  <c r="J38" i="3" l="1"/>
  <c r="K38" i="3" s="1"/>
  <c r="L38" i="3"/>
  <c r="M38" i="3" s="1"/>
  <c r="D16" i="2"/>
  <c r="E16" i="2"/>
  <c r="D11" i="2"/>
  <c r="E17" i="2"/>
  <c r="E19" i="2"/>
  <c r="E21" i="2"/>
  <c r="D6" i="2"/>
  <c r="H6" i="2"/>
  <c r="N6" i="1"/>
  <c r="N18" i="1" s="1"/>
</calcChain>
</file>

<file path=xl/sharedStrings.xml><?xml version="1.0" encoding="utf-8"?>
<sst xmlns="http://schemas.openxmlformats.org/spreadsheetml/2006/main" count="123" uniqueCount="94">
  <si>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</si>
  <si>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</si>
  <si>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</si>
  <si>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</si>
  <si>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</si>
  <si>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</si>
  <si>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</si>
  <si>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</si>
  <si>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</si>
  <si>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>附件1：</t>
    <phoneticPr fontId="4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</si>
  <si>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</t>
    </r>
    <r>
      <rPr>
        <sz val="16"/>
        <rFont val="黑体"/>
        <family val="3"/>
        <charset val="134"/>
      </rPr>
      <t>月全国彩票销售情况表</t>
    </r>
    <phoneticPr fontId="4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</si>
  <si>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4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</si>
  <si>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4" type="noConversion"/>
  </si>
  <si>
    <t>福利彩票</t>
    <phoneticPr fontId="4" type="noConversion"/>
  </si>
  <si>
    <t xml:space="preserve">    体育彩票</t>
    <phoneticPr fontId="4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</si>
  <si>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</si>
  <si>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乐透数字型</t>
    <phoneticPr fontId="4" type="noConversion"/>
  </si>
  <si>
    <t>即开型</t>
    <phoneticPr fontId="4" type="noConversion"/>
  </si>
  <si>
    <t>视频型</t>
    <phoneticPr fontId="4" type="noConversion"/>
  </si>
  <si>
    <t>基诺型</t>
    <phoneticPr fontId="4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</si>
  <si>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</si>
  <si>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1至本月累计</t>
    <phoneticPr fontId="4" type="noConversion"/>
  </si>
  <si>
    <t>竞猜型</t>
    <phoneticPr fontId="4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</si>
  <si>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</si>
  <si>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4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</si>
  <si>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4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</si>
  <si>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4" type="noConversion"/>
  </si>
  <si>
    <t>附件2：</t>
    <phoneticPr fontId="4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</si>
  <si>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</t>
    </r>
    <r>
      <rPr>
        <sz val="16"/>
        <rFont val="黑体"/>
        <family val="3"/>
        <charset val="134"/>
      </rPr>
      <t>月全国各类型彩票销售情况表</t>
    </r>
    <phoneticPr fontId="4" type="noConversion"/>
  </si>
  <si>
    <t xml:space="preserve"> 单位：亿元</t>
  </si>
  <si>
    <t>类型</t>
    <phoneticPr fontId="4" type="noConversion"/>
  </si>
  <si>
    <t>本月</t>
    <phoneticPr fontId="4" type="noConversion"/>
  </si>
  <si>
    <t>本年累计</t>
    <phoneticPr fontId="4" type="noConversion"/>
  </si>
  <si>
    <t>本年销售额</t>
    <phoneticPr fontId="4" type="noConversion"/>
  </si>
  <si>
    <t>上年销售额</t>
    <phoneticPr fontId="4" type="noConversion"/>
  </si>
  <si>
    <t>同比增长(%)</t>
    <phoneticPr fontId="4" type="noConversion"/>
  </si>
  <si>
    <t>环比增长(%)</t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</si>
  <si>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4" type="noConversion"/>
  </si>
  <si>
    <t xml:space="preserve">    （一）乐透数字型</t>
    <phoneticPr fontId="4" type="noConversion"/>
  </si>
  <si>
    <t xml:space="preserve">    （三）视频型</t>
    <phoneticPr fontId="4" type="noConversion"/>
  </si>
  <si>
    <t xml:space="preserve">    （四）基诺型</t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</si>
  <si>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</si>
  <si>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</si>
  <si>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</si>
  <si>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4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</si>
  <si>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</si>
  <si>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</si>
  <si>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</si>
  <si>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</si>
  <si>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</si>
  <si>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4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</si>
  <si>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4" type="noConversion"/>
  </si>
  <si>
    <t xml:space="preserve">    （二）即开型</t>
    <phoneticPr fontId="4" type="noConversion"/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</si>
  <si>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</t>
    </r>
    <r>
      <rPr>
        <sz val="16"/>
        <rFont val="黑体"/>
        <family val="3"/>
        <charset val="134"/>
      </rPr>
      <t>月全国各地区彩票销售情况表</t>
    </r>
    <phoneticPr fontId="4" type="noConversion"/>
  </si>
  <si>
    <t>单位：万元</t>
    <phoneticPr fontId="4" type="noConversion"/>
  </si>
  <si>
    <t>地区</t>
    <phoneticPr fontId="4" type="noConversion"/>
  </si>
  <si>
    <t>体育彩票</t>
    <phoneticPr fontId="4" type="noConversion"/>
  </si>
  <si>
    <t>销售合计</t>
    <phoneticPr fontId="4" type="noConversion"/>
  </si>
  <si>
    <t>销售额</t>
  </si>
  <si>
    <t>比上年同</t>
    <phoneticPr fontId="4" type="noConversion"/>
  </si>
  <si>
    <t>销售额</t>
    <phoneticPr fontId="4" type="noConversion"/>
  </si>
  <si>
    <t>期增长%</t>
    <phoneticPr fontId="4" type="noConversion"/>
  </si>
  <si>
    <t>北京</t>
    <phoneticPr fontId="4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</si>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</sst>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000_);[Red]\(0.0000\)"/>
    <numFmt numFmtId="178" formatCode="0.00_);[Red]\(0.00\)"/>
    <numFmt numFmtId="179" formatCode="0.0%"/>
    <numFmt numFmtId="180" formatCode="0.0_ "/>
    <numFmt numFmtId="181" formatCode="0.0000"/>
    <numFmt numFmtId="182" formatCode="0.0000_ "/>
    <numFmt numFmtId="183" formatCode="0.00_ ;[Red]\-0.00\ 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81" fontId="8" fillId="0" borderId="6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7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182" fontId="8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0" fontId="12" fillId="0" borderId="0" xfId="0" applyNumberFormat="1" applyFont="1" applyFill="1" applyAlignment="1">
      <alignment horizontal="left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80" fontId="7" fillId="0" borderId="6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6" fontId="15" fillId="3" borderId="6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85;&#21147;&#24037;&#20316;&#25991;&#20214;&#22841;\2018\1-&#24425;&#31080;&#30417;&#30563;&#22788;&#24037;&#20316;\6-&#38144;&#21806;&#26376;&#25253;\1-2018&#24180;1&#26376;&#38144;&#21806;&#24773;&#20917;&#31616;&#25253;\&#38468;&#20214;2-2018&#24180;1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85;&#21147;&#24037;&#20316;&#25991;&#20214;&#22841;\2018\1-&#24425;&#31080;&#30417;&#30563;&#22788;&#24037;&#20316;\6-&#38144;&#21806;&#26376;&#25253;\1-2018&#24180;1&#26376;&#38144;&#21806;&#24773;&#20917;&#31616;&#25253;\&#38468;&#20214;3-2018&#24180;1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上月"/>
      <sheetName val="与上年同期比较"/>
      <sheetName val="本月销量饼形图"/>
    </sheetNames>
    <sheetDataSet>
      <sheetData sheetId="0" refreshError="1"/>
      <sheetData sheetId="1">
        <row r="2">
          <cell r="B2">
            <v>206.49529999999999</v>
          </cell>
        </row>
        <row r="3">
          <cell r="B3">
            <v>154.0984</v>
          </cell>
        </row>
        <row r="4">
          <cell r="B4">
            <v>11.9169</v>
          </cell>
        </row>
        <row r="5">
          <cell r="B5">
            <v>40.351700000000001</v>
          </cell>
        </row>
        <row r="6">
          <cell r="B6">
            <v>0.1283</v>
          </cell>
        </row>
        <row r="7">
          <cell r="B7">
            <v>190.3212</v>
          </cell>
        </row>
        <row r="8">
          <cell r="B8">
            <v>96.143600000000006</v>
          </cell>
        </row>
        <row r="9">
          <cell r="B9">
            <v>85.865899999999996</v>
          </cell>
        </row>
        <row r="10">
          <cell r="B10">
            <v>8.3074999999999992</v>
          </cell>
        </row>
        <row r="11">
          <cell r="B11">
            <v>4.1999999999999997E-3</v>
          </cell>
        </row>
        <row r="12">
          <cell r="B12">
            <v>396.81650000000002</v>
          </cell>
        </row>
        <row r="13">
          <cell r="B13">
            <v>250.24200000000002</v>
          </cell>
        </row>
        <row r="14">
          <cell r="B14">
            <v>85.865899999999996</v>
          </cell>
        </row>
        <row r="15">
          <cell r="B15">
            <v>20.224399999999999</v>
          </cell>
        </row>
        <row r="16">
          <cell r="B16">
            <v>40.355899999999998</v>
          </cell>
        </row>
        <row r="17">
          <cell r="B17">
            <v>0.1283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 refreshError="1"/>
      <sheetData sheetId="1">
        <row r="4">
          <cell r="B4">
            <v>32276.485199999999</v>
          </cell>
          <cell r="C4">
            <v>32276.485199999999</v>
          </cell>
          <cell r="D4">
            <v>41840.033899999995</v>
          </cell>
          <cell r="E4">
            <v>41840.033899999995</v>
          </cell>
          <cell r="F4">
            <v>74116.51909999999</v>
          </cell>
          <cell r="I4">
            <v>74116.51909999999</v>
          </cell>
        </row>
        <row r="5">
          <cell r="B5">
            <v>26905.321558</v>
          </cell>
          <cell r="C5">
            <v>26905.321558</v>
          </cell>
          <cell r="D5">
            <v>16236.168799999999</v>
          </cell>
          <cell r="E5">
            <v>16236.168799999999</v>
          </cell>
          <cell r="F5">
            <v>43141.490357999995</v>
          </cell>
          <cell r="I5">
            <v>43141.490357999995</v>
          </cell>
        </row>
        <row r="6">
          <cell r="B6">
            <v>45101.332053999999</v>
          </cell>
          <cell r="C6">
            <v>45101.332053999999</v>
          </cell>
          <cell r="D6">
            <v>78098.05290000001</v>
          </cell>
          <cell r="E6">
            <v>78098.05290000001</v>
          </cell>
          <cell r="F6">
            <v>123199.38495400001</v>
          </cell>
          <cell r="I6">
            <v>123199.38495400001</v>
          </cell>
        </row>
        <row r="7">
          <cell r="B7">
            <v>30883.693610999999</v>
          </cell>
          <cell r="C7">
            <v>30883.693610999999</v>
          </cell>
          <cell r="D7">
            <v>15107.287899999999</v>
          </cell>
          <cell r="E7">
            <v>15107.287899999999</v>
          </cell>
          <cell r="F7">
            <v>45990.981510999998</v>
          </cell>
          <cell r="I7">
            <v>45990.981510999998</v>
          </cell>
        </row>
        <row r="8">
          <cell r="B8">
            <v>66132.515903000007</v>
          </cell>
          <cell r="C8">
            <v>66132.515903000007</v>
          </cell>
          <cell r="D8">
            <v>32218.869099999996</v>
          </cell>
          <cell r="E8">
            <v>32218.869099999996</v>
          </cell>
          <cell r="F8">
            <v>98351.385003000003</v>
          </cell>
          <cell r="I8">
            <v>98351.385003000003</v>
          </cell>
        </row>
        <row r="9">
          <cell r="B9">
            <v>83481.725305</v>
          </cell>
          <cell r="C9">
            <v>83481.725305</v>
          </cell>
          <cell r="D9">
            <v>30853.9375</v>
          </cell>
          <cell r="E9">
            <v>30853.9375</v>
          </cell>
          <cell r="F9">
            <v>114335.662805</v>
          </cell>
          <cell r="I9">
            <v>114335.662805</v>
          </cell>
        </row>
        <row r="10">
          <cell r="B10">
            <v>26049.357360000002</v>
          </cell>
          <cell r="C10">
            <v>26049.357360000002</v>
          </cell>
          <cell r="D10">
            <v>24195.558199999999</v>
          </cell>
          <cell r="E10">
            <v>24195.558199999999</v>
          </cell>
          <cell r="F10">
            <v>50244.915560000001</v>
          </cell>
          <cell r="I10">
            <v>50244.915560000001</v>
          </cell>
        </row>
        <row r="11">
          <cell r="B11">
            <v>39156.367923999998</v>
          </cell>
          <cell r="C11">
            <v>39156.367923999998</v>
          </cell>
          <cell r="D11">
            <v>39977.539999999994</v>
          </cell>
          <cell r="E11">
            <v>39977.539999999994</v>
          </cell>
          <cell r="F11">
            <v>79133.907923999999</v>
          </cell>
          <cell r="I11">
            <v>79133.907923999999</v>
          </cell>
        </row>
        <row r="12">
          <cell r="B12">
            <v>35456.616445</v>
          </cell>
          <cell r="C12">
            <v>35456.616445</v>
          </cell>
          <cell r="D12">
            <v>19819.1973</v>
          </cell>
          <cell r="E12">
            <v>19819.1973</v>
          </cell>
          <cell r="F12">
            <v>55275.813744999999</v>
          </cell>
          <cell r="I12">
            <v>55275.813744999999</v>
          </cell>
        </row>
        <row r="13">
          <cell r="B13">
            <v>107222.33229000001</v>
          </cell>
          <cell r="C13">
            <v>107222.33229000001</v>
          </cell>
          <cell r="D13">
            <v>124078.42872</v>
          </cell>
          <cell r="E13">
            <v>124078.42872</v>
          </cell>
          <cell r="F13">
            <v>231300.76101000002</v>
          </cell>
          <cell r="I13">
            <v>231300.76101000002</v>
          </cell>
        </row>
        <row r="14">
          <cell r="B14">
            <v>119819.572942</v>
          </cell>
          <cell r="C14">
            <v>119819.572942</v>
          </cell>
          <cell r="D14">
            <v>93317.869500000001</v>
          </cell>
          <cell r="E14">
            <v>93317.869500000001</v>
          </cell>
          <cell r="F14">
            <v>213137.442442</v>
          </cell>
          <cell r="I14">
            <v>213137.442442</v>
          </cell>
        </row>
        <row r="15">
          <cell r="B15">
            <v>52826.610675000004</v>
          </cell>
          <cell r="C15">
            <v>52826.610675000004</v>
          </cell>
          <cell r="D15">
            <v>29961.028099999996</v>
          </cell>
          <cell r="E15">
            <v>29961.028099999996</v>
          </cell>
          <cell r="F15">
            <v>82787.638774999999</v>
          </cell>
          <cell r="I15">
            <v>82787.638774999999</v>
          </cell>
        </row>
        <row r="16">
          <cell r="B16">
            <v>35087.045702000003</v>
          </cell>
          <cell r="C16">
            <v>35087.045702000003</v>
          </cell>
          <cell r="D16">
            <v>67652.261900000012</v>
          </cell>
          <cell r="E16">
            <v>67652.261900000012</v>
          </cell>
          <cell r="F16">
            <v>102739.30760200002</v>
          </cell>
          <cell r="I16">
            <v>102739.30760200002</v>
          </cell>
        </row>
        <row r="17">
          <cell r="B17">
            <v>33455.925833000001</v>
          </cell>
          <cell r="C17">
            <v>33455.925833000001</v>
          </cell>
          <cell r="D17">
            <v>25958.382100000003</v>
          </cell>
          <cell r="E17">
            <v>25958.382100000003</v>
          </cell>
          <cell r="F17">
            <v>59414.307933000004</v>
          </cell>
          <cell r="I17">
            <v>59414.307933000004</v>
          </cell>
        </row>
        <row r="18">
          <cell r="B18">
            <v>116928.724059</v>
          </cell>
          <cell r="C18">
            <v>116928.724059</v>
          </cell>
          <cell r="D18">
            <v>122666.74310000002</v>
          </cell>
          <cell r="E18">
            <v>122666.74310000002</v>
          </cell>
          <cell r="F18">
            <v>239595.46715900002</v>
          </cell>
          <cell r="I18">
            <v>239595.46715900002</v>
          </cell>
        </row>
        <row r="19">
          <cell r="B19">
            <v>47725.046280000002</v>
          </cell>
          <cell r="C19">
            <v>47725.046280000002</v>
          </cell>
          <cell r="D19">
            <v>77772.818799999994</v>
          </cell>
          <cell r="E19">
            <v>77772.818799999994</v>
          </cell>
          <cell r="F19">
            <v>125497.86507999999</v>
          </cell>
          <cell r="I19">
            <v>125497.86507999999</v>
          </cell>
        </row>
        <row r="20">
          <cell r="B20">
            <v>71710.736896000002</v>
          </cell>
          <cell r="C20">
            <v>71710.736896000002</v>
          </cell>
          <cell r="D20">
            <v>54539.28</v>
          </cell>
          <cell r="E20">
            <v>54539.28</v>
          </cell>
          <cell r="F20">
            <v>126250.016896</v>
          </cell>
          <cell r="I20">
            <v>126250.016896</v>
          </cell>
        </row>
        <row r="21">
          <cell r="B21">
            <v>63640.933769000003</v>
          </cell>
          <cell r="C21">
            <v>63640.933769000003</v>
          </cell>
          <cell r="D21">
            <v>35138.0576</v>
          </cell>
          <cell r="E21">
            <v>35138.0576</v>
          </cell>
          <cell r="F21">
            <v>98778.991368999996</v>
          </cell>
          <cell r="I21">
            <v>98778.991368999996</v>
          </cell>
        </row>
        <row r="22">
          <cell r="B22">
            <v>159649.68342399999</v>
          </cell>
          <cell r="C22">
            <v>159649.68342399999</v>
          </cell>
          <cell r="D22">
            <v>111102.04490000001</v>
          </cell>
          <cell r="E22">
            <v>111102.04490000001</v>
          </cell>
          <cell r="F22">
            <v>270751.72832400003</v>
          </cell>
          <cell r="I22">
            <v>270751.72832400003</v>
          </cell>
        </row>
        <row r="23">
          <cell r="B23">
            <v>37997.911454000001</v>
          </cell>
          <cell r="C23">
            <v>37997.911454000001</v>
          </cell>
          <cell r="D23">
            <v>16528.685799999999</v>
          </cell>
          <cell r="E23">
            <v>16528.685799999999</v>
          </cell>
          <cell r="F23">
            <v>54526.597254</v>
          </cell>
          <cell r="I23">
            <v>54526.597254</v>
          </cell>
        </row>
        <row r="24">
          <cell r="B24">
            <v>13328.670977</v>
          </cell>
          <cell r="C24">
            <v>13328.670977</v>
          </cell>
          <cell r="D24">
            <v>15158.888530000002</v>
          </cell>
          <cell r="E24">
            <v>15158.888530000002</v>
          </cell>
          <cell r="F24">
            <v>28487.559507000002</v>
          </cell>
          <cell r="I24">
            <v>28487.559507000002</v>
          </cell>
        </row>
        <row r="25">
          <cell r="B25">
            <v>42793.972847999998</v>
          </cell>
          <cell r="C25">
            <v>42793.972847999998</v>
          </cell>
          <cell r="D25">
            <v>33976.038800000002</v>
          </cell>
          <cell r="E25">
            <v>33976.038800000002</v>
          </cell>
          <cell r="F25">
            <v>76770.011648</v>
          </cell>
          <cell r="I25">
            <v>76770.011648</v>
          </cell>
        </row>
        <row r="26">
          <cell r="B26">
            <v>68870.519264000002</v>
          </cell>
          <cell r="C26">
            <v>68870.519264000002</v>
          </cell>
          <cell r="D26">
            <v>35432.93</v>
          </cell>
          <cell r="E26">
            <v>35432.93</v>
          </cell>
          <cell r="F26">
            <v>104303.449264</v>
          </cell>
          <cell r="I26">
            <v>104303.449264</v>
          </cell>
        </row>
        <row r="27">
          <cell r="B27">
            <v>20453.283452</v>
          </cell>
          <cell r="C27">
            <v>20453.283452</v>
          </cell>
          <cell r="D27">
            <v>20522.730999999996</v>
          </cell>
          <cell r="E27">
            <v>20522.730999999996</v>
          </cell>
          <cell r="F27">
            <v>40976.014451999996</v>
          </cell>
          <cell r="I27">
            <v>40976.014451999996</v>
          </cell>
        </row>
        <row r="28">
          <cell r="B28">
            <v>56566.826915999998</v>
          </cell>
          <cell r="C28">
            <v>56566.826915999998</v>
          </cell>
          <cell r="D28">
            <v>49839.484199999999</v>
          </cell>
          <cell r="E28">
            <v>49839.484199999999</v>
          </cell>
          <cell r="F28">
            <v>106406.311116</v>
          </cell>
          <cell r="I28">
            <v>106406.311116</v>
          </cell>
        </row>
        <row r="29">
          <cell r="B29">
            <v>21264.6986</v>
          </cell>
          <cell r="C29">
            <v>21264.6986</v>
          </cell>
          <cell r="D29">
            <v>4547.8537999999999</v>
          </cell>
          <cell r="E29">
            <v>4547.8537999999999</v>
          </cell>
          <cell r="F29">
            <v>25812.5524</v>
          </cell>
          <cell r="I29">
            <v>25812.5524</v>
          </cell>
        </row>
        <row r="30">
          <cell r="B30">
            <v>66166.026702999996</v>
          </cell>
          <cell r="C30">
            <v>66166.026702999996</v>
          </cell>
          <cell r="D30">
            <v>27047.102699999999</v>
          </cell>
          <cell r="E30">
            <v>27047.102699999999</v>
          </cell>
          <cell r="F30">
            <v>93213.129402999999</v>
          </cell>
          <cell r="I30">
            <v>93213.129402999999</v>
          </cell>
        </row>
        <row r="31">
          <cell r="B31">
            <v>33003.639487</v>
          </cell>
          <cell r="C31">
            <v>33003.639487</v>
          </cell>
          <cell r="D31">
            <v>20917.910799999998</v>
          </cell>
          <cell r="E31">
            <v>20917.910799999998</v>
          </cell>
          <cell r="F31">
            <v>53921.550286999998</v>
          </cell>
          <cell r="I31">
            <v>53921.550286999998</v>
          </cell>
        </row>
        <row r="32">
          <cell r="B32">
            <v>10853.704006</v>
          </cell>
          <cell r="C32">
            <v>10853.704006</v>
          </cell>
          <cell r="D32">
            <v>3803.7595000000006</v>
          </cell>
          <cell r="E32">
            <v>3803.7595000000006</v>
          </cell>
          <cell r="F32">
            <v>14657.463506</v>
          </cell>
          <cell r="I32">
            <v>14657.463506</v>
          </cell>
        </row>
        <row r="33">
          <cell r="B33">
            <v>13174.982785</v>
          </cell>
          <cell r="C33">
            <v>13174.982785</v>
          </cell>
          <cell r="D33">
            <v>7637.5644000000011</v>
          </cell>
          <cell r="E33">
            <v>7637.5644000000011</v>
          </cell>
          <cell r="F33">
            <v>20812.547185000003</v>
          </cell>
          <cell r="I33">
            <v>20812.547185000003</v>
          </cell>
        </row>
        <row r="34">
          <cell r="B34">
            <v>43216.096299999997</v>
          </cell>
          <cell r="C34">
            <v>43216.096299999997</v>
          </cell>
          <cell r="D34">
            <v>18919.097000000002</v>
          </cell>
          <cell r="E34">
            <v>18919.097000000002</v>
          </cell>
          <cell r="F34">
            <v>62135.193299999999</v>
          </cell>
          <cell r="I34">
            <v>62135.193299999999</v>
          </cell>
        </row>
        <row r="35">
          <cell r="B35">
            <v>1621200.360022</v>
          </cell>
          <cell r="C35">
            <v>1621200.360022</v>
          </cell>
          <cell r="D35">
            <v>1294865.6068499996</v>
          </cell>
          <cell r="E35">
            <v>1294865.6068499996</v>
          </cell>
          <cell r="F35">
            <v>2916065.9668719997</v>
          </cell>
          <cell r="I35">
            <v>2916065.9668719997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N6" sqref="N6"/>
    </sheetView>
  </sheetViews>
  <sheetFormatPr defaultRowHeight="14.25" x14ac:dyDescent="0.2"/>
  <cols>
    <col min="2" max="2" width="9.375" bestFit="1" customWidth="1"/>
  </cols>
  <sheetData>
    <row r="1" spans="1:14" ht="18.75" x14ac:dyDescent="0.2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0.25" x14ac:dyDescent="0.2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11</v>
      </c>
    </row>
    <row r="4" spans="1:14" x14ac:dyDescent="0.2">
      <c r="A4" s="34" t="s">
        <v>12</v>
      </c>
      <c r="B4" s="36" t="s">
        <v>13</v>
      </c>
      <c r="C4" s="37"/>
      <c r="D4" s="37"/>
      <c r="E4" s="37"/>
      <c r="F4" s="37"/>
      <c r="G4" s="38"/>
      <c r="H4" s="36" t="s">
        <v>14</v>
      </c>
      <c r="I4" s="37"/>
      <c r="J4" s="37"/>
      <c r="K4" s="37"/>
      <c r="L4" s="37"/>
      <c r="M4" s="6"/>
      <c r="N4" s="34" t="s">
        <v>15</v>
      </c>
    </row>
    <row r="5" spans="1:14" x14ac:dyDescent="0.2">
      <c r="A5" s="35"/>
      <c r="B5" s="7" t="s">
        <v>16</v>
      </c>
      <c r="C5" s="8" t="s">
        <v>17</v>
      </c>
      <c r="D5" s="7" t="s">
        <v>18</v>
      </c>
      <c r="E5" s="7" t="s">
        <v>19</v>
      </c>
      <c r="F5" s="7" t="s">
        <v>20</v>
      </c>
      <c r="G5" s="9" t="s">
        <v>21</v>
      </c>
      <c r="H5" s="7" t="s">
        <v>16</v>
      </c>
      <c r="I5" s="7" t="s">
        <v>22</v>
      </c>
      <c r="J5" s="8" t="s">
        <v>17</v>
      </c>
      <c r="K5" s="10" t="s">
        <v>18</v>
      </c>
      <c r="L5" s="11" t="s">
        <v>20</v>
      </c>
      <c r="M5" s="7" t="s">
        <v>21</v>
      </c>
      <c r="N5" s="35"/>
    </row>
    <row r="6" spans="1:14" x14ac:dyDescent="0.2">
      <c r="A6" s="12" t="s">
        <v>23</v>
      </c>
      <c r="B6" s="13">
        <v>143.53606583999999</v>
      </c>
      <c r="C6" s="13">
        <v>9.5505197200000005</v>
      </c>
      <c r="D6" s="13">
        <v>40.144547719999998</v>
      </c>
      <c r="E6" s="13">
        <v>0.12307016</v>
      </c>
      <c r="F6" s="13">
        <f t="shared" ref="F6" si="0">SUM(B6:E6)</f>
        <v>193.35420343999999</v>
      </c>
      <c r="G6" s="13">
        <f>F6</f>
        <v>193.35420343999999</v>
      </c>
      <c r="H6" s="13">
        <v>98.727195589999994</v>
      </c>
      <c r="I6" s="13">
        <v>81.749861440000004</v>
      </c>
      <c r="J6" s="13">
        <v>9.4554502599999992</v>
      </c>
      <c r="K6" s="13">
        <v>4.3663230000000001E-3</v>
      </c>
      <c r="L6" s="13">
        <f>SUM(H6:K6)</f>
        <v>189.93687361299999</v>
      </c>
      <c r="M6" s="13">
        <f>L6</f>
        <v>189.93687361299999</v>
      </c>
      <c r="N6" s="13">
        <f>F6+L6</f>
        <v>383.29107705299998</v>
      </c>
    </row>
    <row r="7" spans="1:14" x14ac:dyDescent="0.2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">
      <c r="A8" s="12" t="s">
        <v>25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">
      <c r="A9" s="12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">
      <c r="A10" s="12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</row>
    <row r="11" spans="1:14" x14ac:dyDescent="0.2">
      <c r="A11" s="12" t="s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3"/>
      <c r="M11" s="13"/>
      <c r="N11" s="13"/>
    </row>
    <row r="12" spans="1:14" x14ac:dyDescent="0.2">
      <c r="A12" s="12" t="s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">
      <c r="A13" s="12" t="s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">
      <c r="A14" s="12" t="s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">
      <c r="A15" s="12" t="s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">
      <c r="A16" s="12" t="s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">
      <c r="A17" s="12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">
      <c r="A18" s="7" t="s">
        <v>26</v>
      </c>
      <c r="B18" s="13">
        <f t="shared" ref="B18:N18" si="1">SUM(B6:B17)</f>
        <v>143.53606583999999</v>
      </c>
      <c r="C18" s="13">
        <f t="shared" si="1"/>
        <v>9.5505197200000005</v>
      </c>
      <c r="D18" s="13">
        <f t="shared" si="1"/>
        <v>40.144547719999998</v>
      </c>
      <c r="E18" s="13">
        <f t="shared" si="1"/>
        <v>0.12307016</v>
      </c>
      <c r="F18" s="13">
        <f t="shared" si="1"/>
        <v>193.35420343999999</v>
      </c>
      <c r="G18" s="13">
        <f t="shared" si="1"/>
        <v>193.35420343999999</v>
      </c>
      <c r="H18" s="13">
        <f t="shared" si="1"/>
        <v>98.727195589999994</v>
      </c>
      <c r="I18" s="13">
        <f t="shared" si="1"/>
        <v>81.749861440000004</v>
      </c>
      <c r="J18" s="13">
        <f t="shared" si="1"/>
        <v>9.4554502599999992</v>
      </c>
      <c r="K18" s="13">
        <f t="shared" si="1"/>
        <v>4.3663230000000001E-3</v>
      </c>
      <c r="L18" s="13">
        <f t="shared" si="1"/>
        <v>189.93687361299999</v>
      </c>
      <c r="M18" s="13">
        <f t="shared" si="1"/>
        <v>189.93687361299999</v>
      </c>
      <c r="N18" s="13">
        <f t="shared" si="1"/>
        <v>383.29107705299998</v>
      </c>
    </row>
  </sheetData>
  <mergeCells count="5">
    <mergeCell ref="A2:N2"/>
    <mergeCell ref="A4:A5"/>
    <mergeCell ref="B4:G4"/>
    <mergeCell ref="H4:L4"/>
    <mergeCell ref="N4:N5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0" workbookViewId="0">
      <selection activeCell="H7" sqref="H7"/>
    </sheetView>
  </sheetViews>
  <sheetFormatPr defaultRowHeight="24.95" customHeight="1" x14ac:dyDescent="0.2"/>
  <cols>
    <col min="1" max="1" width="22" customWidth="1"/>
    <col min="2" max="2" width="13.375" customWidth="1"/>
    <col min="3" max="3" width="13.125" customWidth="1"/>
    <col min="4" max="4" width="12.5" customWidth="1"/>
    <col min="5" max="5" width="11.375" customWidth="1"/>
    <col min="6" max="6" width="12" customWidth="1"/>
    <col min="7" max="7" width="12.25" customWidth="1"/>
    <col min="8" max="8" width="12.375" customWidth="1"/>
  </cols>
  <sheetData>
    <row r="1" spans="1:8" ht="24.95" customHeight="1" x14ac:dyDescent="0.2">
      <c r="A1" s="1" t="s">
        <v>27</v>
      </c>
      <c r="B1" s="2"/>
      <c r="C1" s="2"/>
      <c r="D1" s="2"/>
      <c r="E1" s="2"/>
      <c r="F1" s="2"/>
      <c r="G1" s="2"/>
      <c r="H1" s="2"/>
    </row>
    <row r="2" spans="1:8" ht="24.95" customHeight="1" x14ac:dyDescent="0.2">
      <c r="A2" s="39" t="s">
        <v>28</v>
      </c>
      <c r="B2" s="39"/>
      <c r="C2" s="39"/>
      <c r="D2" s="39"/>
      <c r="E2" s="39"/>
      <c r="F2" s="39"/>
      <c r="G2" s="39"/>
      <c r="H2" s="39"/>
    </row>
    <row r="3" spans="1:8" ht="24.95" customHeight="1" x14ac:dyDescent="0.2">
      <c r="A3" s="15"/>
      <c r="B3" s="15"/>
      <c r="C3" s="15"/>
      <c r="D3" s="16"/>
      <c r="E3" s="16"/>
      <c r="F3" s="15"/>
      <c r="G3" s="15"/>
      <c r="H3" s="15" t="s">
        <v>29</v>
      </c>
    </row>
    <row r="4" spans="1:8" ht="24.95" customHeight="1" x14ac:dyDescent="0.2">
      <c r="A4" s="40" t="s">
        <v>30</v>
      </c>
      <c r="B4" s="40" t="s">
        <v>31</v>
      </c>
      <c r="C4" s="40"/>
      <c r="D4" s="40"/>
      <c r="E4" s="40"/>
      <c r="F4" s="40" t="s">
        <v>32</v>
      </c>
      <c r="G4" s="40"/>
      <c r="H4" s="40"/>
    </row>
    <row r="5" spans="1:8" ht="24.95" customHeight="1" x14ac:dyDescent="0.2">
      <c r="A5" s="40"/>
      <c r="B5" s="7" t="s">
        <v>33</v>
      </c>
      <c r="C5" s="7" t="s">
        <v>34</v>
      </c>
      <c r="D5" s="17" t="s">
        <v>35</v>
      </c>
      <c r="E5" s="17" t="s">
        <v>36</v>
      </c>
      <c r="F5" s="7" t="s">
        <v>33</v>
      </c>
      <c r="G5" s="7" t="s">
        <v>34</v>
      </c>
      <c r="H5" s="17" t="s">
        <v>35</v>
      </c>
    </row>
    <row r="6" spans="1:8" ht="24.95" customHeight="1" x14ac:dyDescent="0.2">
      <c r="A6" s="18" t="s">
        <v>37</v>
      </c>
      <c r="B6" s="13">
        <f>SUM(B7:B10)</f>
        <v>193.35420343999999</v>
      </c>
      <c r="C6" s="13">
        <f>SUM(C7:C10)</f>
        <v>162.12003600220001</v>
      </c>
      <c r="D6" s="19">
        <f>(B6-C6)/C6</f>
        <v>0.19266074822100412</v>
      </c>
      <c r="E6" s="19">
        <f>(B6-[1]上月!B2)/[1]上月!B2</f>
        <v>-6.3638719912753439E-2</v>
      </c>
      <c r="F6" s="13">
        <f>SUM(F7:F10)</f>
        <v>193.35420343999999</v>
      </c>
      <c r="G6" s="13">
        <f>SUM(G7:G10)</f>
        <v>162.12003600220001</v>
      </c>
      <c r="H6" s="19">
        <f>(F6-G6)/G6</f>
        <v>0.19266074822100412</v>
      </c>
    </row>
    <row r="7" spans="1:8" ht="24.95" customHeight="1" x14ac:dyDescent="0.2">
      <c r="A7" s="20" t="s">
        <v>38</v>
      </c>
      <c r="B7" s="13">
        <v>143.53606583999999</v>
      </c>
      <c r="C7" s="21">
        <v>117.51043414</v>
      </c>
      <c r="D7" s="19">
        <f t="shared" ref="D7:D18" si="0">(B7-C7)/C7</f>
        <v>0.22147507062218391</v>
      </c>
      <c r="E7" s="19">
        <f>(B7-[1]上月!B3)/[1]上月!B3</f>
        <v>-6.854278928269214E-2</v>
      </c>
      <c r="F7" s="13">
        <v>143.53606583999999</v>
      </c>
      <c r="G7" s="21">
        <v>117.51043414</v>
      </c>
      <c r="H7" s="19">
        <f>(F7-G7)/G7</f>
        <v>0.22147507062218391</v>
      </c>
    </row>
    <row r="8" spans="1:8" ht="24.95" customHeight="1" x14ac:dyDescent="0.2">
      <c r="A8" s="20" t="s">
        <v>52</v>
      </c>
      <c r="B8" s="13">
        <v>9.5505197200000005</v>
      </c>
      <c r="C8" s="21">
        <v>9.5860900299999994</v>
      </c>
      <c r="D8" s="19">
        <f>(B8-C8)/C8</f>
        <v>-3.7106171430354162E-3</v>
      </c>
      <c r="E8" s="19">
        <f>(B8-[1]上月!B4)/[1]上月!B4</f>
        <v>-0.19857347800182928</v>
      </c>
      <c r="F8" s="13">
        <v>9.5505197200000005</v>
      </c>
      <c r="G8" s="21">
        <v>9.5860900299999994</v>
      </c>
      <c r="H8" s="19">
        <f>(F8-G8)/G8</f>
        <v>-3.7106171430354162E-3</v>
      </c>
    </row>
    <row r="9" spans="1:8" ht="24.95" customHeight="1" x14ac:dyDescent="0.2">
      <c r="A9" s="20" t="s">
        <v>39</v>
      </c>
      <c r="B9" s="13">
        <v>40.144547719999998</v>
      </c>
      <c r="C9" s="21">
        <v>34.8779708422</v>
      </c>
      <c r="D9" s="19">
        <f>(B9-C9)/C9</f>
        <v>0.15100009406016804</v>
      </c>
      <c r="E9" s="19">
        <f>(B9-[1]上月!B5)/[1]上月!B5</f>
        <v>-5.1336692134408843E-3</v>
      </c>
      <c r="F9" s="13">
        <v>40.144547719999998</v>
      </c>
      <c r="G9" s="21">
        <v>34.8779708422</v>
      </c>
      <c r="H9" s="19">
        <f>(F9-G9)/G9</f>
        <v>0.15100009406016804</v>
      </c>
    </row>
    <row r="10" spans="1:8" ht="24.95" customHeight="1" x14ac:dyDescent="0.2">
      <c r="A10" s="20" t="s">
        <v>40</v>
      </c>
      <c r="B10" s="13">
        <v>0.12307016</v>
      </c>
      <c r="C10" s="21">
        <v>0.14554099000000001</v>
      </c>
      <c r="D10" s="19">
        <f>(B10-C10)/C10</f>
        <v>-0.15439519821872869</v>
      </c>
      <c r="E10" s="19">
        <f>(B10-[1]上月!B6)/[1]上月!B6</f>
        <v>-4.0762587685113011E-2</v>
      </c>
      <c r="F10" s="13">
        <v>0.12307016</v>
      </c>
      <c r="G10" s="21">
        <v>0.14554099000000001</v>
      </c>
      <c r="H10" s="19">
        <f>(F10-G10)/G10</f>
        <v>-0.15439519821872869</v>
      </c>
    </row>
    <row r="11" spans="1:8" ht="24.95" customHeight="1" x14ac:dyDescent="0.2">
      <c r="A11" s="18" t="s">
        <v>41</v>
      </c>
      <c r="B11" s="13">
        <f>SUM(B12:B15)</f>
        <v>189.93687361299999</v>
      </c>
      <c r="C11" s="13">
        <f>SUM(C12:C15)</f>
        <v>129.486560685</v>
      </c>
      <c r="D11" s="19">
        <f t="shared" si="0"/>
        <v>0.46684623182676505</v>
      </c>
      <c r="E11" s="19">
        <f>(B11-[1]上月!B7)/[1]上月!B7</f>
        <v>-2.0193566822824557E-3</v>
      </c>
      <c r="F11" s="13">
        <f>SUM(F12:F15)</f>
        <v>189.93687361299999</v>
      </c>
      <c r="G11" s="13">
        <f>SUM(G12:G15)</f>
        <v>129.486560685</v>
      </c>
      <c r="H11" s="19">
        <f t="shared" ref="H11:H18" si="1">(F11-G11)/G11</f>
        <v>0.46684623182676505</v>
      </c>
    </row>
    <row r="12" spans="1:8" ht="24.95" customHeight="1" x14ac:dyDescent="0.2">
      <c r="A12" s="22" t="s">
        <v>42</v>
      </c>
      <c r="B12" s="13">
        <v>98.727195589999994</v>
      </c>
      <c r="C12" s="13">
        <v>71.15669595</v>
      </c>
      <c r="D12" s="19">
        <f t="shared" si="0"/>
        <v>0.38746177393302639</v>
      </c>
      <c r="E12" s="19">
        <f>(B12-[1]上月!B8)/[1]上月!B8</f>
        <v>2.6872257643774388E-2</v>
      </c>
      <c r="F12" s="13">
        <v>98.727195589999994</v>
      </c>
      <c r="G12" s="13">
        <v>71.15669595</v>
      </c>
      <c r="H12" s="19">
        <f t="shared" si="1"/>
        <v>0.38746177393302639</v>
      </c>
    </row>
    <row r="13" spans="1:8" ht="24.95" customHeight="1" x14ac:dyDescent="0.2">
      <c r="A13" s="22" t="s">
        <v>43</v>
      </c>
      <c r="B13" s="13">
        <v>81.749861440000004</v>
      </c>
      <c r="C13" s="13">
        <v>49.081006520000003</v>
      </c>
      <c r="D13" s="19">
        <f t="shared" si="0"/>
        <v>0.6656109406942945</v>
      </c>
      <c r="E13" s="19">
        <f>(B13-[1]上月!B9)/[1]上月!B9</f>
        <v>-4.7935659673979926E-2</v>
      </c>
      <c r="F13" s="13">
        <v>81.749861440000004</v>
      </c>
      <c r="G13" s="13">
        <v>49.081006520000003</v>
      </c>
      <c r="H13" s="19">
        <f t="shared" si="1"/>
        <v>0.6656109406942945</v>
      </c>
    </row>
    <row r="14" spans="1:8" ht="24.95" customHeight="1" x14ac:dyDescent="0.2">
      <c r="A14" s="22" t="s">
        <v>44</v>
      </c>
      <c r="B14" s="13">
        <v>9.4554502599999992</v>
      </c>
      <c r="C14" s="13">
        <v>9.2372328420000009</v>
      </c>
      <c r="D14" s="19">
        <f>(B14-C14)/C14</f>
        <v>2.3623678403753533E-2</v>
      </c>
      <c r="E14" s="19">
        <f>(B14-[1]上月!B10)/[1]上月!B10</f>
        <v>0.13818239662955162</v>
      </c>
      <c r="F14" s="13">
        <v>9.4554502599999992</v>
      </c>
      <c r="G14" s="13">
        <v>9.2372328420000009</v>
      </c>
      <c r="H14" s="19">
        <f t="shared" si="1"/>
        <v>2.3623678403753533E-2</v>
      </c>
    </row>
    <row r="15" spans="1:8" ht="24.95" customHeight="1" x14ac:dyDescent="0.2">
      <c r="A15" s="22" t="s">
        <v>45</v>
      </c>
      <c r="B15" s="14">
        <v>4.3663230000000001E-3</v>
      </c>
      <c r="C15" s="13">
        <v>1.1625373E-2</v>
      </c>
      <c r="D15" s="19">
        <f>(B15-C15)/C15</f>
        <v>-0.62441437362912999</v>
      </c>
      <c r="E15" s="19">
        <f>(B15-[1]上月!B11)/[1]上月!B11</f>
        <v>3.9600714285714371E-2</v>
      </c>
      <c r="F15" s="14">
        <v>4.3663230000000001E-3</v>
      </c>
      <c r="G15" s="13">
        <v>1.1625373E-2</v>
      </c>
      <c r="H15" s="19">
        <f t="shared" si="1"/>
        <v>-0.62441437362912999</v>
      </c>
    </row>
    <row r="16" spans="1:8" ht="24.95" customHeight="1" x14ac:dyDescent="0.2">
      <c r="A16" s="18" t="s">
        <v>46</v>
      </c>
      <c r="B16" s="13">
        <f>B6+B11</f>
        <v>383.29107705299998</v>
      </c>
      <c r="C16" s="13">
        <f>C6+C11</f>
        <v>291.60659668720001</v>
      </c>
      <c r="D16" s="19">
        <f t="shared" si="0"/>
        <v>0.31441154420847311</v>
      </c>
      <c r="E16" s="19">
        <f>(B16-[1]上月!B12)/[1]上月!B12</f>
        <v>-3.4084830008328883E-2</v>
      </c>
      <c r="F16" s="13">
        <f>F6+F11</f>
        <v>383.29107705299998</v>
      </c>
      <c r="G16" s="13">
        <f>G6+G11</f>
        <v>291.60659668720001</v>
      </c>
      <c r="H16" s="19">
        <f t="shared" si="1"/>
        <v>0.31441154420847311</v>
      </c>
    </row>
    <row r="17" spans="1:8" ht="24.95" customHeight="1" x14ac:dyDescent="0.2">
      <c r="A17" s="22" t="s">
        <v>47</v>
      </c>
      <c r="B17" s="13">
        <f>B7+B12</f>
        <v>242.26326143</v>
      </c>
      <c r="C17" s="13">
        <v>188.66713009</v>
      </c>
      <c r="D17" s="19">
        <f>(B17-C17)/C17</f>
        <v>0.28407773688205784</v>
      </c>
      <c r="E17" s="19">
        <f>(B17-[1]上月!B13)/[1]上月!B13</f>
        <v>-3.1884090480415031E-2</v>
      </c>
      <c r="F17" s="13">
        <f>F7+F12</f>
        <v>242.26326143</v>
      </c>
      <c r="G17" s="13">
        <v>188.66713009</v>
      </c>
      <c r="H17" s="19">
        <f t="shared" si="1"/>
        <v>0.28407773688205784</v>
      </c>
    </row>
    <row r="18" spans="1:8" ht="24.95" customHeight="1" x14ac:dyDescent="0.2">
      <c r="A18" s="22" t="s">
        <v>48</v>
      </c>
      <c r="B18" s="13">
        <f>B13</f>
        <v>81.749861440000004</v>
      </c>
      <c r="C18" s="13">
        <v>49.081006520000003</v>
      </c>
      <c r="D18" s="19">
        <f t="shared" si="0"/>
        <v>0.6656109406942945</v>
      </c>
      <c r="E18" s="19">
        <f>(B18-[1]上月!B14)/[1]上月!B14</f>
        <v>-4.7935659673979926E-2</v>
      </c>
      <c r="F18" s="13">
        <f>F13</f>
        <v>81.749861440000004</v>
      </c>
      <c r="G18" s="13">
        <v>49.081006520000003</v>
      </c>
      <c r="H18" s="19">
        <f t="shared" si="1"/>
        <v>0.6656109406942945</v>
      </c>
    </row>
    <row r="19" spans="1:8" ht="24.95" customHeight="1" x14ac:dyDescent="0.2">
      <c r="A19" s="22" t="s">
        <v>49</v>
      </c>
      <c r="B19" s="13">
        <f>B8+B14</f>
        <v>19.00596998</v>
      </c>
      <c r="C19" s="13">
        <v>18.823322871999999</v>
      </c>
      <c r="D19" s="19">
        <f>(B19-C19)/C19</f>
        <v>9.7032340805082683E-3</v>
      </c>
      <c r="E19" s="19">
        <f>(B19-[1]上月!B15)/[1]上月!B15</f>
        <v>-6.0245545974169798E-2</v>
      </c>
      <c r="F19" s="13">
        <f>F8+F14</f>
        <v>19.00596998</v>
      </c>
      <c r="G19" s="13">
        <v>18.823322871999999</v>
      </c>
      <c r="H19" s="19">
        <f>(F19-G19)/G19</f>
        <v>9.7032340805082683E-3</v>
      </c>
    </row>
    <row r="20" spans="1:8" ht="24.95" customHeight="1" x14ac:dyDescent="0.2">
      <c r="A20" s="22" t="s">
        <v>50</v>
      </c>
      <c r="B20" s="13">
        <f>B9+B15</f>
        <v>40.148914042999998</v>
      </c>
      <c r="C20" s="13">
        <v>34.889596215200001</v>
      </c>
      <c r="D20" s="19">
        <f>(B20-C20)/C20</f>
        <v>0.15074172241376421</v>
      </c>
      <c r="E20" s="19">
        <f>(B20-[1]上月!B16)/[1]上月!B16</f>
        <v>-5.1290135271422656E-3</v>
      </c>
      <c r="F20" s="13">
        <f>F9+F15</f>
        <v>40.148914042999998</v>
      </c>
      <c r="G20" s="13">
        <v>34.889596215200001</v>
      </c>
      <c r="H20" s="19">
        <f>(F20-G20)/G20</f>
        <v>0.15074172241376421</v>
      </c>
    </row>
    <row r="21" spans="1:8" ht="24.95" customHeight="1" x14ac:dyDescent="0.2">
      <c r="A21" s="22" t="s">
        <v>51</v>
      </c>
      <c r="B21" s="13">
        <f>B10</f>
        <v>0.12307016</v>
      </c>
      <c r="C21" s="13">
        <v>0.14554099000000001</v>
      </c>
      <c r="D21" s="19">
        <f>(B21-C21)/C21</f>
        <v>-0.15439519821872869</v>
      </c>
      <c r="E21" s="19">
        <f>(B21-[1]上月!B17)/[1]上月!B17</f>
        <v>-4.0762587685113011E-2</v>
      </c>
      <c r="F21" s="13">
        <f>F10</f>
        <v>0.12307016</v>
      </c>
      <c r="G21" s="13">
        <v>0.14554099000000001</v>
      </c>
      <c r="H21" s="19">
        <f>(F21-G21)/G21</f>
        <v>-0.15439519821872869</v>
      </c>
    </row>
    <row r="22" spans="1:8" ht="24.95" customHeight="1" x14ac:dyDescent="0.2">
      <c r="A22" s="2"/>
      <c r="B22" s="2"/>
      <c r="C22" s="2"/>
      <c r="D22" s="2"/>
      <c r="E22" s="2"/>
      <c r="F22" s="23"/>
      <c r="G22" s="23"/>
      <c r="H22" s="2"/>
    </row>
  </sheetData>
  <mergeCells count="4">
    <mergeCell ref="A2:H2"/>
    <mergeCell ref="A4:A5"/>
    <mergeCell ref="B4:E4"/>
    <mergeCell ref="F4:H4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I38" sqref="I38"/>
    </sheetView>
  </sheetViews>
  <sheetFormatPr defaultRowHeight="14.25" x14ac:dyDescent="0.2"/>
  <sheetData>
    <row r="1" spans="1:13" ht="21" x14ac:dyDescent="0.3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" x14ac:dyDescent="0.25">
      <c r="A2" s="24"/>
      <c r="B2" s="25"/>
      <c r="C2" s="26"/>
      <c r="D2" s="25"/>
      <c r="E2" s="26"/>
      <c r="F2" s="25"/>
      <c r="G2" s="26"/>
      <c r="H2" s="25"/>
      <c r="I2" s="26"/>
      <c r="J2" s="25"/>
      <c r="K2" s="26"/>
      <c r="L2" s="44" t="s">
        <v>54</v>
      </c>
      <c r="M2" s="44"/>
    </row>
    <row r="3" spans="1:13" x14ac:dyDescent="0.2">
      <c r="A3" s="40" t="s">
        <v>55</v>
      </c>
      <c r="B3" s="40" t="s">
        <v>13</v>
      </c>
      <c r="C3" s="45"/>
      <c r="D3" s="45"/>
      <c r="E3" s="45"/>
      <c r="F3" s="40" t="s">
        <v>56</v>
      </c>
      <c r="G3" s="45"/>
      <c r="H3" s="45"/>
      <c r="I3" s="45"/>
      <c r="J3" s="40" t="s">
        <v>57</v>
      </c>
      <c r="K3" s="45"/>
      <c r="L3" s="45"/>
      <c r="M3" s="45"/>
    </row>
    <row r="4" spans="1:13" x14ac:dyDescent="0.2">
      <c r="A4" s="40"/>
      <c r="B4" s="36" t="s">
        <v>31</v>
      </c>
      <c r="C4" s="37"/>
      <c r="D4" s="40" t="s">
        <v>32</v>
      </c>
      <c r="E4" s="45"/>
      <c r="F4" s="36" t="s">
        <v>31</v>
      </c>
      <c r="G4" s="37"/>
      <c r="H4" s="40" t="s">
        <v>32</v>
      </c>
      <c r="I4" s="45"/>
      <c r="J4" s="36" t="s">
        <v>31</v>
      </c>
      <c r="K4" s="37"/>
      <c r="L4" s="40" t="s">
        <v>32</v>
      </c>
      <c r="M4" s="45"/>
    </row>
    <row r="5" spans="1:13" x14ac:dyDescent="0.2">
      <c r="A5" s="40"/>
      <c r="B5" s="41" t="s">
        <v>58</v>
      </c>
      <c r="C5" s="27" t="s">
        <v>59</v>
      </c>
      <c r="D5" s="46" t="s">
        <v>60</v>
      </c>
      <c r="E5" s="27" t="s">
        <v>59</v>
      </c>
      <c r="F5" s="41" t="s">
        <v>58</v>
      </c>
      <c r="G5" s="27" t="s">
        <v>59</v>
      </c>
      <c r="H5" s="41" t="s">
        <v>60</v>
      </c>
      <c r="I5" s="27" t="s">
        <v>59</v>
      </c>
      <c r="J5" s="41" t="s">
        <v>58</v>
      </c>
      <c r="K5" s="27" t="s">
        <v>59</v>
      </c>
      <c r="L5" s="41" t="s">
        <v>60</v>
      </c>
      <c r="M5" s="27" t="s">
        <v>59</v>
      </c>
    </row>
    <row r="6" spans="1:13" x14ac:dyDescent="0.2">
      <c r="A6" s="40"/>
      <c r="B6" s="41"/>
      <c r="C6" s="28" t="s">
        <v>61</v>
      </c>
      <c r="D6" s="47"/>
      <c r="E6" s="28" t="s">
        <v>61</v>
      </c>
      <c r="F6" s="41"/>
      <c r="G6" s="28" t="s">
        <v>61</v>
      </c>
      <c r="H6" s="41"/>
      <c r="I6" s="28" t="s">
        <v>61</v>
      </c>
      <c r="J6" s="41"/>
      <c r="K6" s="28" t="s">
        <v>61</v>
      </c>
      <c r="L6" s="41"/>
      <c r="M6" s="28" t="s">
        <v>61</v>
      </c>
    </row>
    <row r="7" spans="1:13" x14ac:dyDescent="0.2">
      <c r="A7" s="7" t="s">
        <v>62</v>
      </c>
      <c r="B7" s="29">
        <v>39560.303</v>
      </c>
      <c r="C7" s="30">
        <f>(B7-[2]与17年同期销量比较!B4)/[2]与17年同期销量比较!B4*100</f>
        <v>22.5669485226353</v>
      </c>
      <c r="D7" s="29">
        <v>39560.303</v>
      </c>
      <c r="E7" s="30">
        <f>(D7-[2]与17年同期销量比较!C4)/[2]与17年同期销量比较!C4*100</f>
        <v>22.5669485226353</v>
      </c>
      <c r="F7" s="29">
        <v>52226.796799999996</v>
      </c>
      <c r="G7" s="31">
        <f>(F7-[2]与17年同期销量比较!D4)/[2]与17年同期销量比较!D4*100</f>
        <v>24.824939016122556</v>
      </c>
      <c r="H7" s="29">
        <v>52226.796799999996</v>
      </c>
      <c r="I7" s="30">
        <f>(H7-[2]与17年同期销量比较!E4)/[2]与17年同期销量比较!E4*100</f>
        <v>24.824939016122556</v>
      </c>
      <c r="J7" s="29">
        <f>B7+F7</f>
        <v>91787.099799999996</v>
      </c>
      <c r="K7" s="30">
        <f>(J7-[2]与17年同期销量比较!F4)/[2]与17年同期销量比较!F4*100</f>
        <v>23.841622508146106</v>
      </c>
      <c r="L7" s="29">
        <f>D7+H7</f>
        <v>91787.099799999996</v>
      </c>
      <c r="M7" s="30">
        <f>(L7-[2]与17年同期销量比较!I4)/[2]与17年同期销量比较!I4*100</f>
        <v>23.841622508146106</v>
      </c>
    </row>
    <row r="8" spans="1:13" x14ac:dyDescent="0.2">
      <c r="A8" s="7" t="s">
        <v>63</v>
      </c>
      <c r="B8" s="29">
        <v>34346.878799999999</v>
      </c>
      <c r="C8" s="30">
        <f>(B8-[2]与17年同期销量比较!B5)/[2]与17年同期销量比较!B5*100</f>
        <v>27.658309996251777</v>
      </c>
      <c r="D8" s="29">
        <v>34346.878799999999</v>
      </c>
      <c r="E8" s="30">
        <f>(D8-[2]与17年同期销量比较!C5)/[2]与17年同期销量比较!C5*100</f>
        <v>27.658309996251777</v>
      </c>
      <c r="F8" s="29">
        <v>32488.321700000004</v>
      </c>
      <c r="G8" s="31">
        <f>(F8-[2]与17年同期销量比较!D5)/[2]与17年同期销量比较!D5*100</f>
        <v>100.09844748596113</v>
      </c>
      <c r="H8" s="29">
        <v>32488.321700000004</v>
      </c>
      <c r="I8" s="30">
        <f>(H8-[2]与17年同期销量比较!E5)/[2]与17年同期销量比较!E5*100</f>
        <v>100.09844748596113</v>
      </c>
      <c r="J8" s="29">
        <f>B8+F8</f>
        <v>66835.200500000006</v>
      </c>
      <c r="K8" s="30">
        <f>(J8-[2]与17年同期销量比较!F5)/[2]与17年同期销量比较!F5*100</f>
        <v>54.920935612986618</v>
      </c>
      <c r="L8" s="29">
        <f>D8+H8</f>
        <v>66835.200500000006</v>
      </c>
      <c r="M8" s="30">
        <f>(L8-[2]与17年同期销量比较!I5)/[2]与17年同期销量比较!I5*100</f>
        <v>54.920935612986618</v>
      </c>
    </row>
    <row r="9" spans="1:13" x14ac:dyDescent="0.2">
      <c r="A9" s="7" t="s">
        <v>64</v>
      </c>
      <c r="B9" s="29">
        <v>49228.097099999999</v>
      </c>
      <c r="C9" s="30">
        <f>(B9-[2]与17年同期销量比较!B6)/[2]与17年同期销量比较!B6*100</f>
        <v>9.1499848409333193</v>
      </c>
      <c r="D9" s="29">
        <v>49228.097099999999</v>
      </c>
      <c r="E9" s="30">
        <f>(D9-[2]与17年同期销量比较!C6)/[2]与17年同期销量比较!C6*100</f>
        <v>9.1499848409333193</v>
      </c>
      <c r="F9" s="29">
        <v>99894.392499999987</v>
      </c>
      <c r="G9" s="31">
        <f>(F9-[2]与17年同期销量比较!D6)/[2]与17年同期销量比较!D6*100</f>
        <v>27.908941120348953</v>
      </c>
      <c r="H9" s="29">
        <v>99894.392499999987</v>
      </c>
      <c r="I9" s="30">
        <f>(H9-[2]与17年同期销量比较!E6)/[2]与17年同期销量比较!E6*100</f>
        <v>27.908941120348953</v>
      </c>
      <c r="J9" s="29">
        <f t="shared" ref="J9:J38" si="0">B9+F9</f>
        <v>149122.48959999997</v>
      </c>
      <c r="K9" s="30">
        <f>(J9-[2]与17年同期销量比较!F6)/[2]与17年同期销量比较!F6*100</f>
        <v>21.041586088825923</v>
      </c>
      <c r="L9" s="29">
        <f t="shared" ref="L9:L38" si="1">D9+H9</f>
        <v>149122.48959999997</v>
      </c>
      <c r="M9" s="30">
        <f>(L9-[2]与17年同期销量比较!I6)/[2]与17年同期销量比较!I6*100</f>
        <v>21.041586088825923</v>
      </c>
    </row>
    <row r="10" spans="1:13" x14ac:dyDescent="0.2">
      <c r="A10" s="7" t="s">
        <v>65</v>
      </c>
      <c r="B10" s="29">
        <v>35772.136500000001</v>
      </c>
      <c r="C10" s="30">
        <f>(B10-[2]与17年同期销量比较!B7)/[2]与17年同期销量比较!B7*100</f>
        <v>15.828556488654129</v>
      </c>
      <c r="D10" s="29">
        <v>35772.136500000001</v>
      </c>
      <c r="E10" s="30">
        <f>(D10-[2]与17年同期销量比较!C7)/[2]与17年同期销量比较!C7*100</f>
        <v>15.828556488654129</v>
      </c>
      <c r="F10" s="29">
        <v>26788.345700000002</v>
      </c>
      <c r="G10" s="31">
        <f>(F10-[2]与17年同期销量比较!D7)/[2]与17年同期销量比较!D7*100</f>
        <v>77.320680437949434</v>
      </c>
      <c r="H10" s="29">
        <v>26788.345700000002</v>
      </c>
      <c r="I10" s="30">
        <f>(H10-[2]与17年同期销量比较!E7)/[2]与17年同期销量比较!E7*100</f>
        <v>77.320680437949434</v>
      </c>
      <c r="J10" s="29">
        <f t="shared" si="0"/>
        <v>62560.482199999999</v>
      </c>
      <c r="K10" s="30">
        <f>(J10-[2]与17年同期销量比较!F7)/[2]与17年同期销量比较!F7*100</f>
        <v>36.027717053694438</v>
      </c>
      <c r="L10" s="29">
        <f t="shared" si="1"/>
        <v>62560.482199999999</v>
      </c>
      <c r="M10" s="30">
        <f>(L10-[2]与17年同期销量比较!I7)/[2]与17年同期销量比较!I7*100</f>
        <v>36.027717053694438</v>
      </c>
    </row>
    <row r="11" spans="1:13" x14ac:dyDescent="0.2">
      <c r="A11" s="7" t="s">
        <v>66</v>
      </c>
      <c r="B11" s="29">
        <v>65251.313800000004</v>
      </c>
      <c r="C11" s="30">
        <f>(B11-[2]与17年同期销量比较!B8)/[2]与17年同期销量比较!B8*100</f>
        <v>-1.3324793272533411</v>
      </c>
      <c r="D11" s="29">
        <v>65251.313800000004</v>
      </c>
      <c r="E11" s="30">
        <f>(D11-[2]与17年同期销量比较!C8)/[2]与17年同期销量比较!C8*100</f>
        <v>-1.3324793272533411</v>
      </c>
      <c r="F11" s="29">
        <v>45829.491900000001</v>
      </c>
      <c r="G11" s="31">
        <f>(F11-[2]与17年同期销量比较!D8)/[2]与17年同期销量比较!D8*100</f>
        <v>42.244259901723261</v>
      </c>
      <c r="H11" s="29">
        <v>45829.491900000001</v>
      </c>
      <c r="I11" s="30">
        <f>(H11-[2]与17年同期销量比较!E8)/[2]与17年同期销量比较!E8*100</f>
        <v>42.244259901723261</v>
      </c>
      <c r="J11" s="29">
        <f t="shared" si="0"/>
        <v>111080.8057</v>
      </c>
      <c r="K11" s="30">
        <f>(J11-[2]与17年同期销量比较!F8)/[2]与17年同期销量比较!F8*100</f>
        <v>12.942797599252629</v>
      </c>
      <c r="L11" s="29">
        <f t="shared" si="1"/>
        <v>111080.8057</v>
      </c>
      <c r="M11" s="30">
        <f>(L11-[2]与17年同期销量比较!I8)/[2]与17年同期销量比较!I8*100</f>
        <v>12.942797599252629</v>
      </c>
    </row>
    <row r="12" spans="1:13" x14ac:dyDescent="0.2">
      <c r="A12" s="7" t="s">
        <v>67</v>
      </c>
      <c r="B12" s="29">
        <v>90952.304300000003</v>
      </c>
      <c r="C12" s="30">
        <f>(B12-[2]与17年同期销量比较!B9)/[2]与17年同期销量比较!B9*100</f>
        <v>8.9487597048411338</v>
      </c>
      <c r="D12" s="29">
        <v>90952.304300000003</v>
      </c>
      <c r="E12" s="30">
        <f>(D12-[2]与17年同期销量比较!C9)/[2]与17年同期销量比较!C9*100</f>
        <v>8.9487597048411338</v>
      </c>
      <c r="F12" s="29">
        <v>42037.072900000006</v>
      </c>
      <c r="G12" s="31">
        <f>(F12-[2]与17年同期销量比较!D9)/[2]与17年同期销量比较!D9*100</f>
        <v>36.245407575613342</v>
      </c>
      <c r="H12" s="29">
        <v>42037.072900000006</v>
      </c>
      <c r="I12" s="30">
        <f>(H12-[2]与17年同期销量比较!E9)/[2]与17年同期销量比较!E9*100</f>
        <v>36.245407575613342</v>
      </c>
      <c r="J12" s="29">
        <f t="shared" si="0"/>
        <v>132989.37720000002</v>
      </c>
      <c r="K12" s="30">
        <f>(J12-[2]与17年同期销量比较!F9)/[2]与17年同期销量比较!F9*100</f>
        <v>16.314869689270978</v>
      </c>
      <c r="L12" s="29">
        <f t="shared" si="1"/>
        <v>132989.37720000002</v>
      </c>
      <c r="M12" s="30">
        <f>(L12-[2]与17年同期销量比较!I9)/[2]与17年同期销量比较!I9*100</f>
        <v>16.314869689270978</v>
      </c>
    </row>
    <row r="13" spans="1:13" x14ac:dyDescent="0.2">
      <c r="A13" s="7" t="s">
        <v>68</v>
      </c>
      <c r="B13" s="29">
        <v>34547.3004</v>
      </c>
      <c r="C13" s="30">
        <f>(B13-[2]与17年同期销量比较!B10)/[2]与17年同期销量比较!B10*100</f>
        <v>32.622467121008462</v>
      </c>
      <c r="D13" s="29">
        <v>34547.3004</v>
      </c>
      <c r="E13" s="30">
        <f>(D13-[2]与17年同期销量比较!C10)/[2]与17年同期销量比较!C10*100</f>
        <v>32.622467121008462</v>
      </c>
      <c r="F13" s="29">
        <v>36097.523000000001</v>
      </c>
      <c r="G13" s="31">
        <f>(F13-[2]与17年同期销量比较!D10)/[2]与17年同期销量比较!D10*100</f>
        <v>49.190701456931059</v>
      </c>
      <c r="H13" s="29">
        <v>36097.523000000001</v>
      </c>
      <c r="I13" s="30">
        <f>(H13-[2]与17年同期销量比较!E10)/[2]与17年同期销量比较!E10*100</f>
        <v>49.190701456931059</v>
      </c>
      <c r="J13" s="29">
        <f t="shared" si="0"/>
        <v>70644.823399999994</v>
      </c>
      <c r="K13" s="30">
        <f>(J13-[2]与17年同期销量比较!F10)/[2]与17年同期销量比较!F10*100</f>
        <v>40.600939642618023</v>
      </c>
      <c r="L13" s="29">
        <f t="shared" si="1"/>
        <v>70644.823399999994</v>
      </c>
      <c r="M13" s="30">
        <f>(L13-[2]与17年同期销量比较!I10)/[2]与17年同期销量比较!I10*100</f>
        <v>40.600939642618023</v>
      </c>
    </row>
    <row r="14" spans="1:13" x14ac:dyDescent="0.2">
      <c r="A14" s="7" t="s">
        <v>69</v>
      </c>
      <c r="B14" s="29">
        <v>42086.1391</v>
      </c>
      <c r="C14" s="30">
        <f>(B14-[2]与17年同期销量比较!B11)/[2]与17年同期销量比较!B11*100</f>
        <v>7.4822342605588457</v>
      </c>
      <c r="D14" s="29">
        <v>42086.1391</v>
      </c>
      <c r="E14" s="30">
        <f>(D14-[2]与17年同期销量比较!C11)/[2]与17年同期销量比较!C11*100</f>
        <v>7.4822342605588457</v>
      </c>
      <c r="F14" s="29">
        <v>43720.383999999998</v>
      </c>
      <c r="G14" s="31">
        <f>(F14-[2]与17年同期销量比较!D11)/[2]与17年同期销量比较!D11*100</f>
        <v>9.3623669690531361</v>
      </c>
      <c r="H14" s="29">
        <v>43720.383999999998</v>
      </c>
      <c r="I14" s="30">
        <f>(H14-[2]与17年同期销量比较!E11)/[2]与17年同期销量比较!E11*100</f>
        <v>9.3623669690531361</v>
      </c>
      <c r="J14" s="29">
        <f t="shared" si="0"/>
        <v>85806.523099999991</v>
      </c>
      <c r="K14" s="30">
        <f>(J14-[2]与17年同期销量比较!F11)/[2]与17年同期销量比较!F11*100</f>
        <v>8.432055677584323</v>
      </c>
      <c r="L14" s="29">
        <f t="shared" si="1"/>
        <v>85806.523099999991</v>
      </c>
      <c r="M14" s="30">
        <f>(L14-[2]与17年同期销量比较!I11)/[2]与17年同期销量比较!I11*100</f>
        <v>8.432055677584323</v>
      </c>
    </row>
    <row r="15" spans="1:13" x14ac:dyDescent="0.2">
      <c r="A15" s="7" t="s">
        <v>70</v>
      </c>
      <c r="B15" s="29">
        <v>41244.2284</v>
      </c>
      <c r="C15" s="30">
        <f>(B15-[2]与17年同期销量比较!B12)/[2]与17年同期销量比较!B12*100</f>
        <v>16.323080246468795</v>
      </c>
      <c r="D15" s="29">
        <v>41244.2284</v>
      </c>
      <c r="E15" s="30">
        <f>(D15-[2]与17年同期销量比较!C12)/[2]与17年同期销量比较!C12*100</f>
        <v>16.323080246468795</v>
      </c>
      <c r="F15" s="29">
        <v>29034.313299999998</v>
      </c>
      <c r="G15" s="31">
        <f>(F15-[2]与17年同期销量比较!D12)/[2]与17年同期销量比较!D12*100</f>
        <v>46.495909296992558</v>
      </c>
      <c r="H15" s="29">
        <v>29034.313299999998</v>
      </c>
      <c r="I15" s="30">
        <f>(H15-[2]与17年同期销量比较!E12)/[2]与17年同期销量比较!E12*100</f>
        <v>46.495909296992558</v>
      </c>
      <c r="J15" s="29">
        <f t="shared" si="0"/>
        <v>70278.541700000002</v>
      </c>
      <c r="K15" s="30">
        <f>(J15-[2]与17年同期销量比较!F12)/[2]与17年同期销量比较!F12*100</f>
        <v>27.141577732733207</v>
      </c>
      <c r="L15" s="29">
        <f t="shared" si="1"/>
        <v>70278.541700000002</v>
      </c>
      <c r="M15" s="30">
        <f>(L15-[2]与17年同期销量比较!I12)/[2]与17年同期销量比较!I12*100</f>
        <v>27.141577732733207</v>
      </c>
    </row>
    <row r="16" spans="1:13" x14ac:dyDescent="0.2">
      <c r="A16" s="7" t="s">
        <v>71</v>
      </c>
      <c r="B16" s="29">
        <v>132862.46650000001</v>
      </c>
      <c r="C16" s="30">
        <f>(B16-[2]与17年同期销量比较!B13)/[2]与17年同期销量比较!B13*100</f>
        <v>23.913053990144654</v>
      </c>
      <c r="D16" s="29">
        <v>132862.46650000001</v>
      </c>
      <c r="E16" s="30">
        <f>(D16-[2]与17年同期销量比较!C13)/[2]与17年同期销量比较!C13*100</f>
        <v>23.913053990144654</v>
      </c>
      <c r="F16" s="29">
        <v>183605.48659999997</v>
      </c>
      <c r="G16" s="31">
        <f>(F16-[2]与17年同期销量比较!D13)/[2]与17年同期销量比较!D13*100</f>
        <v>47.975347926375626</v>
      </c>
      <c r="H16" s="29">
        <v>183605.48659999997</v>
      </c>
      <c r="I16" s="30">
        <f>(H16-[2]与17年同期销量比较!E13)/[2]与17年同期销量比较!E13*100</f>
        <v>47.975347926375626</v>
      </c>
      <c r="J16" s="29">
        <f t="shared" si="0"/>
        <v>316467.95309999998</v>
      </c>
      <c r="K16" s="30">
        <f>(J16-[2]与17年同期销量比较!F13)/[2]与17年同期销量比较!F13*100</f>
        <v>36.820973574884981</v>
      </c>
      <c r="L16" s="29">
        <f t="shared" si="1"/>
        <v>316467.95309999998</v>
      </c>
      <c r="M16" s="30">
        <f>(L16-[2]与17年同期销量比较!I13)/[2]与17年同期销量比较!I13*100</f>
        <v>36.820973574884981</v>
      </c>
    </row>
    <row r="17" spans="1:13" x14ac:dyDescent="0.2">
      <c r="A17" s="7" t="s">
        <v>72</v>
      </c>
      <c r="B17" s="29">
        <v>145916.48540000001</v>
      </c>
      <c r="C17" s="30">
        <f>(B17-[2]与17年同期销量比较!B14)/[2]与17年同期销量比较!B14*100</f>
        <v>21.780174822215823</v>
      </c>
      <c r="D17" s="29">
        <v>145916.48540000001</v>
      </c>
      <c r="E17" s="30">
        <f>(D17-[2]与17年同期销量比较!C14)/[2]与17年同期销量比较!C14*100</f>
        <v>21.780174822215823</v>
      </c>
      <c r="F17" s="29">
        <v>111812.15279999998</v>
      </c>
      <c r="G17" s="31">
        <f>(F17-[2]与17年同期销量比较!D14)/[2]与17年同期销量比较!D14*100</f>
        <v>19.818587157093187</v>
      </c>
      <c r="H17" s="29">
        <v>111812.15279999998</v>
      </c>
      <c r="I17" s="30">
        <f>(H17-[2]与17年同期销量比较!E14)/[2]与17年同期销量比较!E14*100</f>
        <v>19.818587157093187</v>
      </c>
      <c r="J17" s="29">
        <f t="shared" si="0"/>
        <v>257728.63819999999</v>
      </c>
      <c r="K17" s="30">
        <f>(J17-[2]与17年同期销量比较!F14)/[2]与17年同期销量比较!F14*100</f>
        <v>20.921333786828356</v>
      </c>
      <c r="L17" s="29">
        <f t="shared" si="1"/>
        <v>257728.63819999999</v>
      </c>
      <c r="M17" s="30">
        <f>(L17-[2]与17年同期销量比较!I14)/[2]与17年同期销量比较!I14*100</f>
        <v>20.921333786828356</v>
      </c>
    </row>
    <row r="18" spans="1:13" x14ac:dyDescent="0.2">
      <c r="A18" s="7" t="s">
        <v>73</v>
      </c>
      <c r="B18" s="29">
        <v>56340.220999999998</v>
      </c>
      <c r="C18" s="30">
        <f>(B18-[2]与17年同期销量比较!B15)/[2]与17年同期销量比较!B15*100</f>
        <v>6.6512128643202866</v>
      </c>
      <c r="D18" s="29">
        <v>56340.220999999998</v>
      </c>
      <c r="E18" s="30">
        <f>(D18-[2]与17年同期销量比较!C15)/[2]与17年同期销量比较!C15*100</f>
        <v>6.6512128643202866</v>
      </c>
      <c r="F18" s="29">
        <v>56470.1492</v>
      </c>
      <c r="G18" s="31">
        <f>(F18-[2]与17年同期销量比较!D15)/[2]与17年同期销量比较!D15*100</f>
        <v>88.47867640429871</v>
      </c>
      <c r="H18" s="29">
        <v>56470.1492</v>
      </c>
      <c r="I18" s="30">
        <f>(H18-[2]与17年同期销量比较!E15)/[2]与17年同期销量比较!E15*100</f>
        <v>88.47867640429871</v>
      </c>
      <c r="J18" s="29">
        <f t="shared" si="0"/>
        <v>112810.3702</v>
      </c>
      <c r="K18" s="30">
        <f>(J18-[2]与17年同期销量比较!F15)/[2]与17年同期销量比较!F15*100</f>
        <v>36.264751440243025</v>
      </c>
      <c r="L18" s="29">
        <f t="shared" si="1"/>
        <v>112810.3702</v>
      </c>
      <c r="M18" s="30">
        <f>(L18-[2]与17年同期销量比较!I15)/[2]与17年同期销量比较!I15*100</f>
        <v>36.264751440243025</v>
      </c>
    </row>
    <row r="19" spans="1:13" x14ac:dyDescent="0.2">
      <c r="A19" s="7" t="s">
        <v>74</v>
      </c>
      <c r="B19" s="29">
        <v>39382.8842</v>
      </c>
      <c r="C19" s="30">
        <f>(B19-[2]与17年同期销量比较!B16)/[2]与17年同期销量比较!B16*100</f>
        <v>12.24337476140127</v>
      </c>
      <c r="D19" s="29">
        <v>39382.8842</v>
      </c>
      <c r="E19" s="30">
        <f>(D19-[2]与17年同期销量比较!C16)/[2]与17年同期销量比较!C16*100</f>
        <v>12.24337476140127</v>
      </c>
      <c r="F19" s="29">
        <v>75018.465799999991</v>
      </c>
      <c r="G19" s="31">
        <f>(F19-[2]与17年同期销量比较!D16)/[2]与17年同期销量比较!D16*100</f>
        <v>10.888333505963645</v>
      </c>
      <c r="H19" s="29">
        <v>75018.465799999991</v>
      </c>
      <c r="I19" s="30">
        <f>(H19-[2]与17年同期销量比较!E16)/[2]与17年同期销量比较!E16*100</f>
        <v>10.888333505963645</v>
      </c>
      <c r="J19" s="29">
        <f t="shared" si="0"/>
        <v>114401.34999999999</v>
      </c>
      <c r="K19" s="30">
        <f>(J19-[2]与17年同期销量比较!F16)/[2]与17年同期销量比较!F16*100</f>
        <v>11.351100830051683</v>
      </c>
      <c r="L19" s="29">
        <f t="shared" si="1"/>
        <v>114401.34999999999</v>
      </c>
      <c r="M19" s="30">
        <f>(L19-[2]与17年同期销量比较!I16)/[2]与17年同期销量比较!I16*100</f>
        <v>11.351100830051683</v>
      </c>
    </row>
    <row r="20" spans="1:13" x14ac:dyDescent="0.2">
      <c r="A20" s="7" t="s">
        <v>75</v>
      </c>
      <c r="B20" s="29">
        <v>36411.966899999999</v>
      </c>
      <c r="C20" s="30">
        <f>(B20-[2]与17年同期销量比较!B17)/[2]与17年同期销量比较!B17*100</f>
        <v>8.8356277502392153</v>
      </c>
      <c r="D20" s="29">
        <v>36411.966899999999</v>
      </c>
      <c r="E20" s="30">
        <f>(D20-[2]与17年同期销量比较!C17)/[2]与17年同期销量比较!C17*100</f>
        <v>8.8356277502392153</v>
      </c>
      <c r="F20" s="29">
        <v>54441.403399999996</v>
      </c>
      <c r="G20" s="31">
        <f>(F20-[2]与17年同期销量比较!D17)/[2]与17年同期销量比较!D17*100</f>
        <v>109.72571861479761</v>
      </c>
      <c r="H20" s="29">
        <v>54441.403399999996</v>
      </c>
      <c r="I20" s="30">
        <f>(H20-[2]与17年同期销量比较!E17)/[2]与17年同期销量比较!E17*100</f>
        <v>109.72571861479761</v>
      </c>
      <c r="J20" s="29">
        <f t="shared" si="0"/>
        <v>90853.370299999995</v>
      </c>
      <c r="K20" s="30">
        <f>(J20-[2]与17年同期销量比较!F17)/[2]与17年同期销量比较!F17*100</f>
        <v>52.914968566919974</v>
      </c>
      <c r="L20" s="29">
        <f t="shared" si="1"/>
        <v>90853.370299999995</v>
      </c>
      <c r="M20" s="30">
        <f>(L20-[2]与17年同期销量比较!I17)/[2]与17年同期销量比较!I17*100</f>
        <v>52.914968566919974</v>
      </c>
    </row>
    <row r="21" spans="1:13" x14ac:dyDescent="0.2">
      <c r="A21" s="7" t="s">
        <v>76</v>
      </c>
      <c r="B21" s="29">
        <v>141163.72089999999</v>
      </c>
      <c r="C21" s="30">
        <f>(B21-[2]与17年同期销量比较!B18)/[2]与17年同期销量比较!B18*100</f>
        <v>20.726298893650348</v>
      </c>
      <c r="D21" s="29">
        <v>141163.72089999999</v>
      </c>
      <c r="E21" s="30">
        <f>(D21-[2]与17年同期销量比较!C18)/[2]与17年同期销量比较!C18*100</f>
        <v>20.726298893650348</v>
      </c>
      <c r="F21" s="29">
        <v>170636.83279999997</v>
      </c>
      <c r="G21" s="31">
        <f>(F21-[2]与17年同期销量比较!D18)/[2]与17年同期销量比较!D18*100</f>
        <v>39.106027018989096</v>
      </c>
      <c r="H21" s="29">
        <v>170636.83279999997</v>
      </c>
      <c r="I21" s="30">
        <f>(H21-[2]与17年同期销量比较!E18)/[2]与17年同期销量比较!E18*100</f>
        <v>39.106027018989096</v>
      </c>
      <c r="J21" s="29">
        <f t="shared" si="0"/>
        <v>311800.55369999993</v>
      </c>
      <c r="K21" s="30">
        <f>(J21-[2]与17年同期销量比较!F18)/[2]与17年同期销量比较!F18*100</f>
        <v>30.136248985496568</v>
      </c>
      <c r="L21" s="29">
        <f t="shared" si="1"/>
        <v>311800.55369999993</v>
      </c>
      <c r="M21" s="30">
        <f>(L21-[2]与17年同期销量比较!I18)/[2]与17年同期销量比较!I18*100</f>
        <v>30.136248985496568</v>
      </c>
    </row>
    <row r="22" spans="1:13" x14ac:dyDescent="0.2">
      <c r="A22" s="7" t="s">
        <v>77</v>
      </c>
      <c r="B22" s="29">
        <v>54583.4067</v>
      </c>
      <c r="C22" s="30">
        <f>(B22-[2]与17年同期销量比较!B19)/[2]与17年同期销量比较!B19*100</f>
        <v>14.370568400840106</v>
      </c>
      <c r="D22" s="29">
        <v>54583.4067</v>
      </c>
      <c r="E22" s="30">
        <f>(D22-[2]与17年同期销量比较!C19)/[2]与17年同期销量比较!C19*100</f>
        <v>14.370568400840106</v>
      </c>
      <c r="F22" s="29">
        <v>113824.4847</v>
      </c>
      <c r="G22" s="31">
        <f>(F22-[2]与17年同期销量比较!D19)/[2]与17年同期销量比较!D19*100</f>
        <v>46.355097392972475</v>
      </c>
      <c r="H22" s="29">
        <v>113824.4847</v>
      </c>
      <c r="I22" s="30">
        <f>(H22-[2]与17年同期销量比较!E19)/[2]与17年同期销量比较!E19*100</f>
        <v>46.355097392972475</v>
      </c>
      <c r="J22" s="29">
        <f t="shared" si="0"/>
        <v>168407.89139999999</v>
      </c>
      <c r="K22" s="30">
        <f>(J22-[2]与17年同期销量比较!F19)/[2]与17年同期销量比较!F19*100</f>
        <v>34.191837679984864</v>
      </c>
      <c r="L22" s="29">
        <f t="shared" si="1"/>
        <v>168407.89139999999</v>
      </c>
      <c r="M22" s="30">
        <f>(L22-[2]与17年同期销量比较!I19)/[2]与17年同期销量比较!I19*100</f>
        <v>34.191837679984864</v>
      </c>
    </row>
    <row r="23" spans="1:13" x14ac:dyDescent="0.2">
      <c r="A23" s="7" t="s">
        <v>78</v>
      </c>
      <c r="B23" s="29">
        <v>91102.750400000004</v>
      </c>
      <c r="C23" s="30">
        <f>(B23-[2]与17年同期销量比较!B20)/[2]与17年同期销量比较!B20*100</f>
        <v>27.041994467472392</v>
      </c>
      <c r="D23" s="29">
        <v>91102.750400000004</v>
      </c>
      <c r="E23" s="30">
        <f>(D23-[2]与17年同期销量比较!C20)/[2]与17年同期销量比较!C20*100</f>
        <v>27.041994467472392</v>
      </c>
      <c r="F23" s="29">
        <v>78706.461899999995</v>
      </c>
      <c r="G23" s="31">
        <f>(F23-[2]与17年同期销量比较!D20)/[2]与17年同期销量比较!D20*100</f>
        <v>44.311516213635379</v>
      </c>
      <c r="H23" s="29">
        <v>78706.461899999995</v>
      </c>
      <c r="I23" s="30">
        <f>(H23-[2]与17年同期销量比较!E20)/[2]与17年同期销量比较!E20*100</f>
        <v>44.311516213635379</v>
      </c>
      <c r="J23" s="29">
        <f t="shared" si="0"/>
        <v>169809.21230000001</v>
      </c>
      <c r="K23" s="30">
        <f>(J23-[2]与17年同期销量比较!F20)/[2]与17年同期销量比较!F20*100</f>
        <v>34.502328375830977</v>
      </c>
      <c r="L23" s="29">
        <f t="shared" si="1"/>
        <v>169809.21230000001</v>
      </c>
      <c r="M23" s="30">
        <f>(L23-[2]与17年同期销量比较!I20)/[2]与17年同期销量比较!I20*100</f>
        <v>34.502328375830977</v>
      </c>
    </row>
    <row r="24" spans="1:13" x14ac:dyDescent="0.2">
      <c r="A24" s="7" t="s">
        <v>79</v>
      </c>
      <c r="B24" s="29">
        <v>77427.3747</v>
      </c>
      <c r="C24" s="30">
        <f>(B24-[2]与17年同期销量比较!B21)/[2]与17年同期销量比较!B21*100</f>
        <v>21.662851429932161</v>
      </c>
      <c r="D24" s="29">
        <v>77427.3747</v>
      </c>
      <c r="E24" s="30">
        <f>(D24-[2]与17年同期销量比较!C21)/[2]与17年同期销量比较!C21*100</f>
        <v>21.662851429932161</v>
      </c>
      <c r="F24" s="29">
        <v>97648.775999999998</v>
      </c>
      <c r="G24" s="31">
        <f>(F24-[2]与17年同期销量比较!D21)/[2]与17年同期销量比较!D21*100</f>
        <v>177.90032423420013</v>
      </c>
      <c r="H24" s="29">
        <v>97648.775999999998</v>
      </c>
      <c r="I24" s="30">
        <f>(H24-[2]与17年同期销量比较!E21)/[2]与17年同期销量比较!E21*100</f>
        <v>177.90032423420013</v>
      </c>
      <c r="J24" s="29">
        <f t="shared" si="0"/>
        <v>175076.1507</v>
      </c>
      <c r="K24" s="30">
        <f>(J24-[2]与17年同期销量比较!F21)/[2]与17年同期销量比较!F21*100</f>
        <v>77.240269690529033</v>
      </c>
      <c r="L24" s="29">
        <f t="shared" si="1"/>
        <v>175076.1507</v>
      </c>
      <c r="M24" s="30">
        <f>(L24-[2]与17年同期销量比较!I21)/[2]与17年同期销量比较!I21*100</f>
        <v>77.240269690529033</v>
      </c>
    </row>
    <row r="25" spans="1:13" x14ac:dyDescent="0.2">
      <c r="A25" s="7" t="s">
        <v>80</v>
      </c>
      <c r="B25" s="29">
        <v>202761.63030000002</v>
      </c>
      <c r="C25" s="30">
        <f>(B25-[2]与17年同期销量比较!B22)/[2]与17年同期销量比较!B22*100</f>
        <v>27.004091678342192</v>
      </c>
      <c r="D25" s="29">
        <v>202761.63030000002</v>
      </c>
      <c r="E25" s="30">
        <f>(D25-[2]与17年同期销量比较!C22)/[2]与17年同期销量比较!C22*100</f>
        <v>27.004091678342192</v>
      </c>
      <c r="F25" s="29">
        <v>177498.22570000001</v>
      </c>
      <c r="G25" s="31">
        <f>(F25-[2]与17年同期销量比较!D22)/[2]与17年同期销量比较!D22*100</f>
        <v>59.761439008401183</v>
      </c>
      <c r="H25" s="29">
        <v>177498.22570000001</v>
      </c>
      <c r="I25" s="30">
        <f>(H25-[2]与17年同期销量比较!E22)/[2]与17年同期销量比较!E22*100</f>
        <v>59.761439008401183</v>
      </c>
      <c r="J25" s="29">
        <f t="shared" si="0"/>
        <v>380259.85600000003</v>
      </c>
      <c r="K25" s="30">
        <f>(J25-[2]与17年同期销量比较!F22)/[2]与17年同期销量比较!F22*100</f>
        <v>40.445957022647363</v>
      </c>
      <c r="L25" s="29">
        <f t="shared" si="1"/>
        <v>380259.85600000003</v>
      </c>
      <c r="M25" s="30">
        <f>(L25-[2]与17年同期销量比较!I22)/[2]与17年同期销量比较!I22*100</f>
        <v>40.445957022647363</v>
      </c>
    </row>
    <row r="26" spans="1:13" x14ac:dyDescent="0.2">
      <c r="A26" s="7" t="s">
        <v>81</v>
      </c>
      <c r="B26" s="29">
        <v>49109.945399999997</v>
      </c>
      <c r="C26" s="30">
        <f>(B26-[2]与17年同期销量比较!B23)/[2]与17年同期销量比较!B23*100</f>
        <v>29.243801884880288</v>
      </c>
      <c r="D26" s="29">
        <v>49109.945399999997</v>
      </c>
      <c r="E26" s="30">
        <f>(D26-[2]与17年同期销量比较!C23)/[2]与17年同期销量比较!C23*100</f>
        <v>29.243801884880288</v>
      </c>
      <c r="F26" s="29">
        <v>35799.332200000004</v>
      </c>
      <c r="G26" s="31">
        <f>(F26-[2]与17年同期销量比较!D23)/[2]与17年同期销量比较!D23*100</f>
        <v>116.58910232294456</v>
      </c>
      <c r="H26" s="29">
        <v>35799.332200000004</v>
      </c>
      <c r="I26" s="30">
        <f>(H26-[2]与17年同期销量比较!E23)/[2]与17年同期销量比较!E23*100</f>
        <v>116.58910232294456</v>
      </c>
      <c r="J26" s="29">
        <f t="shared" si="0"/>
        <v>84909.277600000001</v>
      </c>
      <c r="K26" s="30">
        <f>(J26-[2]与17年同期销量比较!F23)/[2]与17年同期销量比较!F23*100</f>
        <v>55.720844278011803</v>
      </c>
      <c r="L26" s="29">
        <f t="shared" si="1"/>
        <v>84909.277600000001</v>
      </c>
      <c r="M26" s="30">
        <f>(L26-[2]与17年同期销量比较!I23)/[2]与17年同期销量比较!I23*100</f>
        <v>55.720844278011803</v>
      </c>
    </row>
    <row r="27" spans="1:13" x14ac:dyDescent="0.2">
      <c r="A27" s="7" t="s">
        <v>82</v>
      </c>
      <c r="B27" s="29">
        <v>13345.3971</v>
      </c>
      <c r="C27" s="30">
        <f>(B27-[2]与17年同期销量比较!B24)/[2]与17年同期销量比较!B24*100</f>
        <v>0.12548980336346383</v>
      </c>
      <c r="D27" s="29">
        <v>13345.3971</v>
      </c>
      <c r="E27" s="30">
        <f>(D27-[2]与17年同期销量比较!C24)/[2]与17年同期销量比较!C24*100</f>
        <v>0.12548980336346383</v>
      </c>
      <c r="F27" s="29">
        <v>12305.44803</v>
      </c>
      <c r="G27" s="31">
        <f>(F27-[2]与17年同期销量比较!D24)/[2]与17年同期销量比较!D24*100</f>
        <v>-18.823546953016628</v>
      </c>
      <c r="H27" s="29">
        <v>12305.44803</v>
      </c>
      <c r="I27" s="30">
        <f>(H27-[2]与17年同期销量比较!E24)/[2]与17年同期销量比较!E24*100</f>
        <v>-18.823546953016628</v>
      </c>
      <c r="J27" s="29">
        <f t="shared" si="0"/>
        <v>25650.845130000002</v>
      </c>
      <c r="K27" s="30">
        <f>(J27-[2]与17年同期销量比较!F24)/[2]与17年同期销量比较!F24*100</f>
        <v>-9.957730413175474</v>
      </c>
      <c r="L27" s="29">
        <f t="shared" si="1"/>
        <v>25650.845130000002</v>
      </c>
      <c r="M27" s="30">
        <f>(L27-[2]与17年同期销量比较!I24)/[2]与17年同期销量比较!I24*100</f>
        <v>-9.957730413175474</v>
      </c>
    </row>
    <row r="28" spans="1:13" x14ac:dyDescent="0.2">
      <c r="A28" s="7" t="s">
        <v>83</v>
      </c>
      <c r="B28" s="29">
        <v>51725.540200000003</v>
      </c>
      <c r="C28" s="30">
        <f>(B28-[2]与17年同期销量比较!B25)/[2]与17年同期销量比较!B25*100</f>
        <v>20.871087112486748</v>
      </c>
      <c r="D28" s="29">
        <v>51725.540200000003</v>
      </c>
      <c r="E28" s="30">
        <f>(D28-[2]与17年同期销量比较!C25)/[2]与17年同期销量比较!C25*100</f>
        <v>20.871087112486748</v>
      </c>
      <c r="F28" s="29">
        <v>36673.955000000002</v>
      </c>
      <c r="G28" s="31">
        <f>(F28-[2]与17年同期销量比较!D25)/[2]与17年同期销量比较!D25*100</f>
        <v>7.9406437456740822</v>
      </c>
      <c r="H28" s="29">
        <v>36673.955000000002</v>
      </c>
      <c r="I28" s="30">
        <f>(H28-[2]与17年同期销量比较!E25)/[2]与17年同期销量比较!E25*100</f>
        <v>7.9406437456740822</v>
      </c>
      <c r="J28" s="29">
        <f t="shared" si="0"/>
        <v>88399.495200000005</v>
      </c>
      <c r="K28" s="30">
        <f>(J28-[2]与17年同期销量比较!F25)/[2]与17年同期销量比较!F25*100</f>
        <v>15.148471782605199</v>
      </c>
      <c r="L28" s="29">
        <f t="shared" si="1"/>
        <v>88399.495200000005</v>
      </c>
      <c r="M28" s="30">
        <f>(L28-[2]与17年同期销量比较!I25)/[2]与17年同期销量比较!I25*100</f>
        <v>15.148471782605199</v>
      </c>
    </row>
    <row r="29" spans="1:13" x14ac:dyDescent="0.2">
      <c r="A29" s="7" t="s">
        <v>84</v>
      </c>
      <c r="B29" s="29">
        <v>77439.138000000006</v>
      </c>
      <c r="C29" s="30">
        <f>(B29-[2]与17年同期销量比较!B26)/[2]与17年同期销量比较!B26*100</f>
        <v>12.44163515473738</v>
      </c>
      <c r="D29" s="29">
        <v>77439.138000000006</v>
      </c>
      <c r="E29" s="30">
        <f>(D29-[2]与17年同期销量比较!C26)/[2]与17年同期销量比较!C26*100</f>
        <v>12.44163515473738</v>
      </c>
      <c r="F29" s="29">
        <v>44695.036600000007</v>
      </c>
      <c r="G29" s="31">
        <f>(F29-[2]与17年同期销量比较!D26)/[2]与17年同期销量比较!D26*100</f>
        <v>26.139826991445545</v>
      </c>
      <c r="H29" s="29">
        <v>44695.036600000007</v>
      </c>
      <c r="I29" s="30">
        <f>(H29-[2]与17年同期销量比较!E26)/[2]与17年同期销量比较!E26*100</f>
        <v>26.139826991445545</v>
      </c>
      <c r="J29" s="29">
        <f t="shared" si="0"/>
        <v>122134.17460000001</v>
      </c>
      <c r="K29" s="30">
        <f>(J29-[2]与17年同期销量比较!F26)/[2]与17年同期销量比较!F26*100</f>
        <v>17.09504859313817</v>
      </c>
      <c r="L29" s="29">
        <f t="shared" si="1"/>
        <v>122134.17460000001</v>
      </c>
      <c r="M29" s="30">
        <f>(L29-[2]与17年同期销量比较!I26)/[2]与17年同期销量比较!I26*100</f>
        <v>17.09504859313817</v>
      </c>
    </row>
    <row r="30" spans="1:13" x14ac:dyDescent="0.2">
      <c r="A30" s="7" t="s">
        <v>85</v>
      </c>
      <c r="B30" s="29">
        <v>24019.617399999999</v>
      </c>
      <c r="C30" s="30">
        <f>(B30-[2]与17年同期销量比较!B27)/[2]与17年同期销量比较!B27*100</f>
        <v>17.436486207065546</v>
      </c>
      <c r="D30" s="29">
        <v>24019.617399999999</v>
      </c>
      <c r="E30" s="30">
        <f>(D30-[2]与17年同期销量比较!C27)/[2]与17年同期销量比较!C27*100</f>
        <v>17.436486207065546</v>
      </c>
      <c r="F30" s="29">
        <v>29793.061699999998</v>
      </c>
      <c r="G30" s="31">
        <f>(F30-[2]与17年同期销量比较!D27)/[2]与17年同期销量比较!D27*100</f>
        <v>45.171038396400576</v>
      </c>
      <c r="H30" s="29">
        <v>29793.061699999998</v>
      </c>
      <c r="I30" s="30">
        <f>(H30-[2]与17年同期销量比较!E27)/[2]与17年同期销量比较!E27*100</f>
        <v>45.171038396400576</v>
      </c>
      <c r="J30" s="29">
        <f t="shared" si="0"/>
        <v>53812.679099999994</v>
      </c>
      <c r="K30" s="30">
        <f>(J30-[2]与17年同期销量比较!F27)/[2]与17年同期销量比较!F27*100</f>
        <v>31.327265034614548</v>
      </c>
      <c r="L30" s="29">
        <f t="shared" si="1"/>
        <v>53812.679099999994</v>
      </c>
      <c r="M30" s="30">
        <f>(L30-[2]与17年同期销量比较!I27)/[2]与17年同期销量比较!I27*100</f>
        <v>31.327265034614548</v>
      </c>
    </row>
    <row r="31" spans="1:13" x14ac:dyDescent="0.2">
      <c r="A31" s="7" t="s">
        <v>86</v>
      </c>
      <c r="B31" s="29">
        <v>68581.691200000001</v>
      </c>
      <c r="C31" s="30">
        <f>(B31-[2]与17年同期销量比较!B28)/[2]与17年同期销量比较!B28*100</f>
        <v>21.240124184164877</v>
      </c>
      <c r="D31" s="29">
        <v>68581.691200000001</v>
      </c>
      <c r="E31" s="30">
        <f>(D31-[2]与17年同期销量比较!C28)/[2]与17年同期销量比较!C28*100</f>
        <v>21.240124184164877</v>
      </c>
      <c r="F31" s="29">
        <v>61398.878400000001</v>
      </c>
      <c r="G31" s="31">
        <f>(F31-[2]与17年同期销量比较!D28)/[2]与17年同期销量比较!D28*100</f>
        <v>23.193246048882671</v>
      </c>
      <c r="H31" s="29">
        <v>61398.878400000001</v>
      </c>
      <c r="I31" s="30">
        <f>(H31-[2]与17年同期销量比较!E28)/[2]与17年同期销量比较!E28*100</f>
        <v>23.193246048882671</v>
      </c>
      <c r="J31" s="29">
        <f t="shared" si="0"/>
        <v>129980.5696</v>
      </c>
      <c r="K31" s="30">
        <f>(J31-[2]与17年同期销量比较!F28)/[2]与17年同期销量比较!F28*100</f>
        <v>22.154943853189565</v>
      </c>
      <c r="L31" s="29">
        <f t="shared" si="1"/>
        <v>129980.5696</v>
      </c>
      <c r="M31" s="30">
        <f>(L31-[2]与17年同期销量比较!I28)/[2]与17年同期销量比较!I28*100</f>
        <v>22.154943853189565</v>
      </c>
    </row>
    <row r="32" spans="1:13" x14ac:dyDescent="0.2">
      <c r="A32" s="7" t="s">
        <v>87</v>
      </c>
      <c r="B32" s="29">
        <v>27502.058400000002</v>
      </c>
      <c r="C32" s="30">
        <f>(B32-[2]与17年同期销量比较!B29)/[2]与17年同期销量比较!B29*100</f>
        <v>29.331992507055809</v>
      </c>
      <c r="D32" s="29">
        <v>27502.058400000002</v>
      </c>
      <c r="E32" s="30">
        <f>(D32-[2]与17年同期销量比较!C29)/[2]与17年同期销量比较!C29*100</f>
        <v>29.331992507055809</v>
      </c>
      <c r="F32" s="29">
        <v>6567.8851000000004</v>
      </c>
      <c r="G32" s="31">
        <f>(F32-[2]与17年同期销量比较!D29)/[2]与17年同期销量比较!D29*100</f>
        <v>44.417243579817814</v>
      </c>
      <c r="H32" s="29">
        <v>6567.8851000000004</v>
      </c>
      <c r="I32" s="30">
        <f>(H32-[2]与17年同期销量比较!E29)/[2]与17年同期销量比较!E29*100</f>
        <v>44.417243579817814</v>
      </c>
      <c r="J32" s="29">
        <f t="shared" si="0"/>
        <v>34069.943500000001</v>
      </c>
      <c r="K32" s="30">
        <f>(J32-[2]与17年同期销量比较!F29)/[2]与17年同期销量比较!F29*100</f>
        <v>31.989827941230644</v>
      </c>
      <c r="L32" s="29">
        <f t="shared" si="1"/>
        <v>34069.943500000001</v>
      </c>
      <c r="M32" s="30">
        <f>(L32-[2]与17年同期销量比较!I29)/[2]与17年同期销量比较!I29*100</f>
        <v>31.989827941230644</v>
      </c>
    </row>
    <row r="33" spans="1:13" x14ac:dyDescent="0.2">
      <c r="A33" s="7" t="s">
        <v>88</v>
      </c>
      <c r="B33" s="29">
        <v>90349.247099999993</v>
      </c>
      <c r="C33" s="30">
        <f>(B33-[2]与17年同期销量比较!B30)/[2]与17年同期销量比较!B30*100</f>
        <v>36.549301207931713</v>
      </c>
      <c r="D33" s="29">
        <v>90349.247099999993</v>
      </c>
      <c r="E33" s="30">
        <f>(D33-[2]与17年同期销量比较!C30)/[2]与17年同期销量比较!C30*100</f>
        <v>36.549301207931713</v>
      </c>
      <c r="F33" s="29">
        <v>68237.376199999999</v>
      </c>
      <c r="G33" s="31">
        <f>(F33-[2]与17年同期销量比较!D30)/[2]与17年同期销量比较!D30*100</f>
        <v>152.29089029192025</v>
      </c>
      <c r="H33" s="29">
        <v>68237.376199999999</v>
      </c>
      <c r="I33" s="30">
        <f>(H33-[2]与17年同期销量比较!E30)/[2]与17年同期销量比较!E30*100</f>
        <v>152.29089029192025</v>
      </c>
      <c r="J33" s="29">
        <f t="shared" si="0"/>
        <v>158586.62329999998</v>
      </c>
      <c r="K33" s="30">
        <f>(J33-[2]与17年同期销量比较!F30)/[2]与17年同期销量比较!F30*100</f>
        <v>70.133353869456045</v>
      </c>
      <c r="L33" s="29">
        <f t="shared" si="1"/>
        <v>158586.62329999998</v>
      </c>
      <c r="M33" s="30">
        <f>(L33-[2]与17年同期销量比较!I30)/[2]与17年同期销量比较!I30*100</f>
        <v>70.133353869456045</v>
      </c>
    </row>
    <row r="34" spans="1:13" x14ac:dyDescent="0.2">
      <c r="A34" s="7" t="s">
        <v>89</v>
      </c>
      <c r="B34" s="29">
        <v>38970.340100000001</v>
      </c>
      <c r="C34" s="30">
        <f>(B34-[2]与17年同期销量比较!B31)/[2]与17年同期销量比较!B31*100</f>
        <v>18.078917070192396</v>
      </c>
      <c r="D34" s="29">
        <v>38970.340100000001</v>
      </c>
      <c r="E34" s="30">
        <f>(D34-[2]与17年同期销量比较!C31)/[2]与17年同期销量比较!C31*100</f>
        <v>18.078917070192396</v>
      </c>
      <c r="F34" s="29">
        <v>32882.179700000001</v>
      </c>
      <c r="G34" s="31">
        <f>(F34-[2]与17年同期销量比较!D31)/[2]与17年同期销量比较!D31*100</f>
        <v>57.19628988952379</v>
      </c>
      <c r="H34" s="29">
        <v>32882.179700000001</v>
      </c>
      <c r="I34" s="30">
        <f>(H34-[2]与17年同期销量比较!E31)/[2]与17年同期销量比较!E31*100</f>
        <v>57.19628988952379</v>
      </c>
      <c r="J34" s="29">
        <f t="shared" si="0"/>
        <v>71852.519800000009</v>
      </c>
      <c r="K34" s="30">
        <f>(J34-[2]与17年同期销量比较!F31)/[2]与17年同期销量比较!F31*100</f>
        <v>33.253809316611964</v>
      </c>
      <c r="L34" s="29">
        <f t="shared" si="1"/>
        <v>71852.519800000009</v>
      </c>
      <c r="M34" s="30">
        <f>(L34-[2]与17年同期销量比较!I31)/[2]与17年同期销量比较!I31*100</f>
        <v>33.253809316611964</v>
      </c>
    </row>
    <row r="35" spans="1:13" x14ac:dyDescent="0.2">
      <c r="A35" s="7" t="s">
        <v>90</v>
      </c>
      <c r="B35" s="29">
        <v>15237.6198</v>
      </c>
      <c r="C35" s="30">
        <f>(B35-[2]与17年同期销量比较!B32)/[2]与17年同期销量比较!B32*100</f>
        <v>40.390965071247038</v>
      </c>
      <c r="D35" s="29">
        <v>15237.6198</v>
      </c>
      <c r="E35" s="30">
        <f>(D35-[2]与17年同期销量比较!C32)/[2]与17年同期销量比较!C32*100</f>
        <v>40.390965071247038</v>
      </c>
      <c r="F35" s="29">
        <v>6834.6804999999986</v>
      </c>
      <c r="G35" s="31">
        <f>(F35-[2]与17年同期销量比较!D32)/[2]与17年同期销量比较!D32*100</f>
        <v>79.682245946411641</v>
      </c>
      <c r="H35" s="29">
        <v>6834.6804999999986</v>
      </c>
      <c r="I35" s="30">
        <f>(H35-[2]与17年同期销量比较!E32)/[2]与17年同期销量比较!E32*100</f>
        <v>79.682245946411641</v>
      </c>
      <c r="J35" s="29">
        <f t="shared" si="0"/>
        <v>22072.300299999999</v>
      </c>
      <c r="K35" s="30">
        <f>(J35-[2]与17年同期销量比较!F32)/[2]与17年同期销量比较!F32*100</f>
        <v>50.587448441981465</v>
      </c>
      <c r="L35" s="29">
        <f t="shared" si="1"/>
        <v>22072.300299999999</v>
      </c>
      <c r="M35" s="30">
        <f>(L35-[2]与17年同期销量比较!I32)/[2]与17年同期销量比较!I32*100</f>
        <v>50.587448441981465</v>
      </c>
    </row>
    <row r="36" spans="1:13" x14ac:dyDescent="0.2">
      <c r="A36" s="7" t="s">
        <v>91</v>
      </c>
      <c r="B36" s="29">
        <v>14975.427100000001</v>
      </c>
      <c r="C36" s="30">
        <f>(B36-[2]与17年同期销量比较!B33)/[2]与17年同期销量比较!B33*100</f>
        <v>13.665629355127848</v>
      </c>
      <c r="D36" s="29">
        <v>14975.427100000001</v>
      </c>
      <c r="E36" s="30">
        <f>(D36-[2]与17年同期销量比较!C33)/[2]与17年同期销量比较!C33*100</f>
        <v>13.665629355127848</v>
      </c>
      <c r="F36" s="29">
        <v>10591.463600000001</v>
      </c>
      <c r="G36" s="31">
        <f>(F36-[2]与17年同期销量比较!D33)/[2]与17年同期销量比较!D33*100</f>
        <v>38.675931819311394</v>
      </c>
      <c r="H36" s="29">
        <v>10591.463600000001</v>
      </c>
      <c r="I36" s="30">
        <f>(H36-[2]与17年同期销量比较!E33)/[2]与17年同期销量比较!E33*100</f>
        <v>38.675931819311394</v>
      </c>
      <c r="J36" s="29">
        <f t="shared" si="0"/>
        <v>25566.890700000004</v>
      </c>
      <c r="K36" s="30">
        <f>(J36-[2]与17年同期销量比较!F33)/[2]与17年同期销量比较!F33*100</f>
        <v>22.843640774669552</v>
      </c>
      <c r="L36" s="29">
        <f t="shared" si="1"/>
        <v>25566.890700000004</v>
      </c>
      <c r="M36" s="30">
        <f>(L36-[2]与17年同期销量比较!I33)/[2]与17年同期销量比较!I33*100</f>
        <v>22.843640774669552</v>
      </c>
    </row>
    <row r="37" spans="1:13" x14ac:dyDescent="0.2">
      <c r="A37" s="7" t="s">
        <v>92</v>
      </c>
      <c r="B37" s="29">
        <v>51344.404199999997</v>
      </c>
      <c r="C37" s="30">
        <f>(B37-[2]与17年同期销量比较!B34)/[2]与17年同期销量比较!B34*100</f>
        <v>18.808519500638006</v>
      </c>
      <c r="D37" s="29">
        <v>51344.404199999997</v>
      </c>
      <c r="E37" s="30">
        <f>(D37-[2]与17年同期销量比较!C34)/[2]与17年同期销量比较!C34*100</f>
        <v>18.808519500638006</v>
      </c>
      <c r="F37" s="29">
        <v>25810.358399999997</v>
      </c>
      <c r="G37" s="31">
        <f>(F37-[2]与17年同期销量比较!D34)/[2]与17年同期销量比较!D34*100</f>
        <v>36.424895966229229</v>
      </c>
      <c r="H37" s="29">
        <v>25810.358399999997</v>
      </c>
      <c r="I37" s="30">
        <f>(H37-[2]与17年同期销量比较!E34)/[2]与17年同期销量比较!E34*100</f>
        <v>36.424895966229229</v>
      </c>
      <c r="J37" s="29">
        <f t="shared" si="0"/>
        <v>77154.762599999987</v>
      </c>
      <c r="K37" s="30">
        <f>(J37-[2]与17年同期销量比较!F34)/[2]与17年同期销量比较!F34*100</f>
        <v>24.172402952836695</v>
      </c>
      <c r="L37" s="29">
        <f t="shared" si="1"/>
        <v>77154.762599999987</v>
      </c>
      <c r="M37" s="30">
        <f>(L37-[2]与17年同期销量比较!I34)/[2]与17年同期销量比较!I34*100</f>
        <v>24.172402952836695</v>
      </c>
    </row>
    <row r="38" spans="1:13" x14ac:dyDescent="0.2">
      <c r="A38" s="7" t="s">
        <v>93</v>
      </c>
      <c r="B38" s="29">
        <f>SUM(B7:B37)</f>
        <v>1933542.0344</v>
      </c>
      <c r="C38" s="30">
        <f>(B38-[2]与17年同期销量比较!B35)/[2]与17年同期销量比较!B35*100</f>
        <v>19.266074822100425</v>
      </c>
      <c r="D38" s="29">
        <f>SUM(D7:D37)</f>
        <v>1933542.0344</v>
      </c>
      <c r="E38" s="30">
        <f>(D38-[2]与17年同期销量比较!C35)/[2]与17年同期销量比较!C35*100</f>
        <v>19.266074822100425</v>
      </c>
      <c r="F38" s="29">
        <f>SUM(F7:F37)</f>
        <v>1899368.7361300001</v>
      </c>
      <c r="G38" s="30">
        <f>(F38-[2]与17年同期销量比较!D35)/[2]与17年同期销量比较!D35*100</f>
        <v>46.68462318267656</v>
      </c>
      <c r="H38" s="29">
        <f>SUM(H7:H37)</f>
        <v>1899368.7361300001</v>
      </c>
      <c r="I38" s="30">
        <f>(H38-[2]与17年同期销量比较!E35)/[2]与17年同期销量比较!E35*100</f>
        <v>46.68462318267656</v>
      </c>
      <c r="J38" s="32">
        <f t="shared" si="0"/>
        <v>3832910.7705300003</v>
      </c>
      <c r="K38" s="30">
        <f>(J38-[2]与17年同期销量比较!F35)/[2]与17年同期销量比较!F35*100</f>
        <v>31.441154420847344</v>
      </c>
      <c r="L38" s="29">
        <f t="shared" si="1"/>
        <v>3832910.7705300003</v>
      </c>
      <c r="M38" s="30">
        <f>(L38-[2]与17年同期销量比较!I35)/[2]与17年同期销量比较!I35*100</f>
        <v>31.441154420847344</v>
      </c>
    </row>
  </sheetData>
  <mergeCells count="18">
    <mergeCell ref="F5:F6"/>
    <mergeCell ref="H5:H6"/>
    <mergeCell ref="J5:J6"/>
    <mergeCell ref="L5:L6"/>
    <mergeCell ref="A1:M1"/>
    <mergeCell ref="L2:M2"/>
    <mergeCell ref="A3:A6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B5:B6"/>
    <mergeCell ref="D5:D6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各类型彩票销售情况</vt:lpstr>
      <vt:lpstr>各地区彩票销售情况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2018-02-09T06:45:18Z</dcterms:modified>
</cp:coreProperties>
</file>